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opardo\OneDrive - Pfizer\Desktop\NCGS- Treasurer\"/>
    </mc:Choice>
  </mc:AlternateContent>
  <xr:revisionPtr revIDLastSave="373" documentId="8_{D3653C99-5738-4FB2-963D-1107AD5E8984}" xr6:coauthVersionLast="45" xr6:coauthVersionMax="45" xr10:uidLastSave="{D8489820-B1E5-4456-BA40-6EE1A607AD01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1" l="1"/>
  <c r="P44" i="1"/>
  <c r="P31" i="1"/>
  <c r="O31" i="1"/>
  <c r="N46" i="1" l="1"/>
  <c r="N43" i="1"/>
  <c r="N42" i="1"/>
  <c r="N41" i="1"/>
  <c r="N40" i="1"/>
  <c r="N39" i="1"/>
  <c r="N38" i="1"/>
  <c r="N37" i="1"/>
  <c r="N36" i="1"/>
  <c r="N35" i="1"/>
  <c r="N34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3" i="1"/>
  <c r="N12" i="1"/>
  <c r="N11" i="1"/>
  <c r="N10" i="1"/>
  <c r="N9" i="1"/>
  <c r="N8" i="1"/>
  <c r="N7" i="1"/>
  <c r="M31" i="1" l="1"/>
  <c r="M44" i="1"/>
  <c r="M14" i="1"/>
  <c r="M48" i="1" l="1"/>
  <c r="M50" i="1" s="1"/>
  <c r="M54" i="1" s="1"/>
  <c r="L31" i="1"/>
  <c r="L44" i="1" l="1"/>
  <c r="L14" i="1"/>
  <c r="K44" i="1" l="1"/>
  <c r="K31" i="1" l="1"/>
  <c r="K48" i="1" s="1"/>
  <c r="K14" i="1"/>
  <c r="K50" i="1" l="1"/>
  <c r="K54" i="1" s="1"/>
  <c r="J44" i="1" l="1"/>
  <c r="H44" i="1"/>
  <c r="J31" i="1"/>
  <c r="J14" i="1"/>
  <c r="J48" i="1" l="1"/>
  <c r="J50" i="1"/>
  <c r="J54" i="1" s="1"/>
  <c r="I31" i="1"/>
  <c r="I44" i="1"/>
  <c r="I14" i="1" l="1"/>
  <c r="I48" i="1"/>
  <c r="I50" i="1" s="1"/>
  <c r="I54" i="1" l="1"/>
  <c r="H31" i="1"/>
  <c r="H48" i="1" s="1"/>
  <c r="H14" i="1"/>
  <c r="H50" i="1" l="1"/>
  <c r="H54" i="1" s="1"/>
  <c r="G44" i="1" l="1"/>
  <c r="G31" i="1" l="1"/>
  <c r="G48" i="1" s="1"/>
  <c r="B14" i="1" l="1"/>
  <c r="G14" i="1"/>
  <c r="G50" i="1" s="1"/>
  <c r="G54" i="1" s="1"/>
  <c r="F14" i="1"/>
  <c r="F44" i="1" l="1"/>
  <c r="F31" i="1"/>
  <c r="F48" i="1" l="1"/>
  <c r="F50" i="1" s="1"/>
  <c r="F54" i="1" s="1"/>
  <c r="B44" i="1"/>
  <c r="C44" i="1"/>
  <c r="D44" i="1"/>
  <c r="E44" i="1"/>
  <c r="B31" i="1"/>
  <c r="B48" i="1" s="1"/>
  <c r="B50" i="1" s="1"/>
  <c r="B54" i="1" s="1"/>
  <c r="C31" i="1"/>
  <c r="D31" i="1"/>
  <c r="E31" i="1"/>
  <c r="C14" i="1"/>
  <c r="D14" i="1"/>
  <c r="E14" i="1"/>
  <c r="D48" i="1" l="1"/>
  <c r="C48" i="1"/>
  <c r="E48" i="1"/>
  <c r="E50" i="1" s="1"/>
  <c r="E54" i="1" s="1"/>
  <c r="C50" i="1"/>
  <c r="C54" i="1" s="1"/>
  <c r="D50" i="1"/>
  <c r="D54" i="1" s="1"/>
  <c r="N44" i="1" l="1"/>
  <c r="N14" i="1"/>
  <c r="N31" i="1"/>
  <c r="L48" i="1"/>
  <c r="N48" i="1" s="1"/>
  <c r="L50" i="1" l="1"/>
  <c r="L54" i="1" s="1"/>
</calcChain>
</file>

<file path=xl/sharedStrings.xml><?xml version="1.0" encoding="utf-8"?>
<sst xmlns="http://schemas.openxmlformats.org/spreadsheetml/2006/main" count="52" uniqueCount="52">
  <si>
    <t>Nassau General Sevice Committee of AA</t>
  </si>
  <si>
    <t>Group Contributions</t>
  </si>
  <si>
    <t>Seventh Tradition</t>
  </si>
  <si>
    <t>Unity Breakfast</t>
  </si>
  <si>
    <t>LISTS</t>
  </si>
  <si>
    <t>Total Revenues</t>
  </si>
  <si>
    <t>GS Conf. Apprvd. Lit./Orientation Packages</t>
  </si>
  <si>
    <t>Bank Charge, checks</t>
  </si>
  <si>
    <t>Office Supplies</t>
  </si>
  <si>
    <t>Officer Travel(gas,parking,tolls)</t>
  </si>
  <si>
    <t>Committee Chair Expenses</t>
  </si>
  <si>
    <t>GSR Support</t>
  </si>
  <si>
    <t>Printing/Labels</t>
  </si>
  <si>
    <t>Total General Expenses</t>
  </si>
  <si>
    <t>Event Expenses</t>
  </si>
  <si>
    <t>BIG Meeting</t>
  </si>
  <si>
    <t>Total Event Expenses</t>
  </si>
  <si>
    <t>Operating Income</t>
  </si>
  <si>
    <t>Ending Fund Balance</t>
  </si>
  <si>
    <t>Actual</t>
  </si>
  <si>
    <t>YTD</t>
  </si>
  <si>
    <t>NERF (Tarrytown, N.Y.)</t>
  </si>
  <si>
    <r>
      <t xml:space="preserve">Contribution to NCIG(Rent-Meeting space) </t>
    </r>
    <r>
      <rPr>
        <sz val="11"/>
        <color rgb="FFFF0000"/>
        <rFont val="Calibri"/>
        <family val="2"/>
        <scheme val="minor"/>
      </rPr>
      <t>Pd. in Oct.</t>
    </r>
  </si>
  <si>
    <t>Workshops and Service participation</t>
  </si>
  <si>
    <t>Nassau General Service Group Website</t>
  </si>
  <si>
    <t>* Beginning Balance - reflects any outstanding checks that may not have yet been cashed.</t>
  </si>
  <si>
    <r>
      <rPr>
        <sz val="14"/>
        <color rgb="FFFF0000"/>
        <rFont val="Calibri"/>
        <family val="2"/>
        <scheme val="minor"/>
      </rPr>
      <t>R</t>
    </r>
    <r>
      <rPr>
        <b/>
        <sz val="14"/>
        <color rgb="FFFF0000"/>
        <rFont val="Calibri"/>
        <family val="2"/>
        <scheme val="minor"/>
      </rPr>
      <t>evenues</t>
    </r>
  </si>
  <si>
    <r>
      <t>G</t>
    </r>
    <r>
      <rPr>
        <b/>
        <sz val="14"/>
        <color rgb="FFFF0000"/>
        <rFont val="Calibri"/>
        <family val="2"/>
        <scheme val="minor"/>
      </rPr>
      <t>eneral Expenses</t>
    </r>
  </si>
  <si>
    <t xml:space="preserve"> Total Expenses</t>
  </si>
  <si>
    <t>Prudent Reserve</t>
  </si>
  <si>
    <t>Area 49 Assembly</t>
  </si>
  <si>
    <t>Hold $2,500 in reserve for seed money for Unity Breakfast</t>
  </si>
  <si>
    <t>Beginning Fund Balance *</t>
  </si>
  <si>
    <t>Boot Camp Workshop (from NCI)</t>
  </si>
  <si>
    <t>Big Meeting (from NCI)</t>
  </si>
  <si>
    <t>P.O. Box, Postage, Envelopes, Mailings</t>
  </si>
  <si>
    <t>Cluster Expenses (approved 8/16/16)</t>
  </si>
  <si>
    <t>2018 Unreimbursed Expenses</t>
  </si>
  <si>
    <t>NGSG Meeting Coffee/Donuts</t>
  </si>
  <si>
    <t>NYS Info. Workshop 2019 (Garrison, NY)</t>
  </si>
  <si>
    <r>
      <t xml:space="preserve">Unity Breakfast (Payments and Expenses) </t>
    </r>
    <r>
      <rPr>
        <sz val="11"/>
        <color rgb="FFC00000"/>
        <rFont val="Calibri"/>
        <family val="2"/>
        <scheme val="minor"/>
      </rPr>
      <t>($2,000 Dep. For 6/7/2020)</t>
    </r>
  </si>
  <si>
    <t>Grapevine/LaVina Workshop</t>
  </si>
  <si>
    <t>NERAASA (Nashua, NH 2020)</t>
  </si>
  <si>
    <t>SENY Convention (Tarrytown N.Y., 2020)</t>
  </si>
  <si>
    <t xml:space="preserve"> BUDGET</t>
  </si>
  <si>
    <t xml:space="preserve">   </t>
  </si>
  <si>
    <t>Check Reimbursement - incorrect deposit for group contribution</t>
  </si>
  <si>
    <t xml:space="preserve">Proposed Budget </t>
  </si>
  <si>
    <t>Joy of Service (Participation Expenses)</t>
  </si>
  <si>
    <t>LISTS  (Co-host Contribution)</t>
  </si>
  <si>
    <t xml:space="preserve"> </t>
  </si>
  <si>
    <t>Contributions to NCIG, SENY, GSO-all year-end unused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</si>
</sst>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14" fontId="1" fillId="0" borderId="0" xfId="0" applyNumberFormat="1" applyFont="1" applyBorder="1"/>
    <xf numFmtId="0" fontId="1" fillId="0" borderId="0" xfId="0" applyFont="1" applyBorder="1"/>
    <xf numFmtId="0" fontId="0" fillId="0" borderId="3" xfId="0" applyBorder="1"/>
    <xf numFmtId="0" fontId="1" fillId="0" borderId="2" xfId="0" applyFont="1" applyBorder="1" applyAlignment="1">
      <alignment wrapText="1"/>
    </xf>
    <xf numFmtId="8" fontId="1" fillId="0" borderId="0" xfId="0" applyNumberFormat="1" applyFont="1" applyBorder="1"/>
    <xf numFmtId="8" fontId="0" fillId="0" borderId="0" xfId="0" applyNumberFormat="1" applyBorder="1"/>
    <xf numFmtId="8" fontId="0" fillId="0" borderId="3" xfId="0" applyNumberFormat="1" applyBorder="1"/>
    <xf numFmtId="0" fontId="0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8" fontId="1" fillId="2" borderId="0" xfId="0" applyNumberFormat="1" applyFont="1" applyFill="1" applyBorder="1"/>
    <xf numFmtId="0" fontId="0" fillId="2" borderId="1" xfId="0" applyFill="1" applyBorder="1"/>
    <xf numFmtId="0" fontId="1" fillId="0" borderId="0" xfId="0" applyFont="1" applyBorder="1" applyAlignment="1">
      <alignment horizontal="center"/>
    </xf>
    <xf numFmtId="0" fontId="0" fillId="0" borderId="6" xfId="0" applyBorder="1"/>
    <xf numFmtId="8" fontId="0" fillId="0" borderId="6" xfId="0" applyNumberFormat="1" applyBorder="1"/>
    <xf numFmtId="0" fontId="0" fillId="0" borderId="7" xfId="0" applyBorder="1"/>
    <xf numFmtId="8" fontId="1" fillId="0" borderId="8" xfId="0" applyNumberFormat="1" applyFont="1" applyFill="1" applyBorder="1"/>
    <xf numFmtId="0" fontId="0" fillId="0" borderId="8" xfId="0" applyBorder="1"/>
    <xf numFmtId="8" fontId="0" fillId="0" borderId="8" xfId="0" applyNumberFormat="1" applyBorder="1"/>
    <xf numFmtId="8" fontId="0" fillId="0" borderId="9" xfId="0" applyNumberFormat="1" applyBorder="1"/>
    <xf numFmtId="8" fontId="1" fillId="0" borderId="8" xfId="0" applyNumberFormat="1" applyFont="1" applyBorder="1"/>
    <xf numFmtId="8" fontId="0" fillId="0" borderId="8" xfId="0" applyNumberFormat="1" applyFont="1" applyBorder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/>
    <xf numFmtId="0" fontId="1" fillId="0" borderId="0" xfId="0" applyFont="1" applyBorder="1" applyAlignment="1">
      <alignment vertical="top"/>
    </xf>
    <xf numFmtId="0" fontId="7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8" fontId="3" fillId="0" borderId="0" xfId="0" applyNumberFormat="1" applyFont="1" applyBorder="1"/>
    <xf numFmtId="8" fontId="3" fillId="0" borderId="8" xfId="0" applyNumberFormat="1" applyFont="1" applyBorder="1"/>
    <xf numFmtId="8" fontId="3" fillId="2" borderId="0" xfId="0" applyNumberFormat="1" applyFont="1" applyFill="1" applyBorder="1"/>
    <xf numFmtId="8" fontId="0" fillId="0" borderId="10" xfId="0" applyNumberFormat="1" applyBorder="1"/>
    <xf numFmtId="8" fontId="0" fillId="0" borderId="5" xfId="0" applyNumberFormat="1" applyBorder="1"/>
    <xf numFmtId="8" fontId="0" fillId="0" borderId="0" xfId="0" applyNumberFormat="1" applyBorder="1" applyAlignment="1">
      <alignment horizontal="right"/>
    </xf>
    <xf numFmtId="164" fontId="1" fillId="0" borderId="0" xfId="0" applyNumberFormat="1" applyFont="1" applyBorder="1"/>
    <xf numFmtId="8" fontId="1" fillId="2" borderId="0" xfId="0" applyNumberFormat="1" applyFont="1" applyFill="1" applyBorder="1" applyAlignment="1">
      <alignment horizontal="right"/>
    </xf>
    <xf numFmtId="8" fontId="11" fillId="0" borderId="0" xfId="0" applyNumberFormat="1" applyFont="1" applyBorder="1"/>
    <xf numFmtId="8" fontId="0" fillId="0" borderId="0" xfId="0" applyNumberFormat="1" applyFill="1" applyBorder="1"/>
    <xf numFmtId="7" fontId="3" fillId="0" borderId="0" xfId="1" applyNumberFormat="1" applyFont="1" applyBorder="1"/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8" fontId="0" fillId="0" borderId="3" xfId="0" applyNumberFormat="1" applyBorder="1" applyAlignment="1">
      <alignment vertical="top"/>
    </xf>
    <xf numFmtId="0" fontId="0" fillId="0" borderId="13" xfId="0" applyBorder="1"/>
    <xf numFmtId="8" fontId="0" fillId="0" borderId="10" xfId="0" applyNumberFormat="1" applyFont="1" applyBorder="1" applyAlignment="1">
      <alignment wrapText="1"/>
    </xf>
    <xf numFmtId="165" fontId="0" fillId="0" borderId="12" xfId="1" applyNumberFormat="1" applyFont="1" applyBorder="1"/>
    <xf numFmtId="0" fontId="13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8" fontId="1" fillId="0" borderId="10" xfId="0" applyNumberFormat="1" applyFont="1" applyBorder="1" applyAlignment="1">
      <alignment wrapText="1"/>
    </xf>
    <xf numFmtId="8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8" fontId="1" fillId="0" borderId="18" xfId="0" applyNumberFormat="1" applyFont="1" applyBorder="1" applyAlignment="1">
      <alignment wrapText="1"/>
    </xf>
    <xf numFmtId="8" fontId="1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</xdr:colOff>
      <xdr:row>44</xdr:row>
      <xdr:rowOff>180975</xdr:rowOff>
    </xdr:from>
    <xdr:to>
      <xdr:col>18</xdr:col>
      <xdr:colOff>0</xdr:colOff>
      <xdr:row>47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97FF2E-851D-4717-B3D3-E935A88F4760}"/>
            </a:ext>
          </a:extLst>
        </xdr:cNvPr>
        <xdr:cNvSpPr txBox="1"/>
      </xdr:nvSpPr>
      <xdr:spPr>
        <a:xfrm>
          <a:off x="16906874" y="9391650"/>
          <a:ext cx="1181101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* $3,700.00 voted by Stering Committee to go to GSO only.</a:t>
          </a:r>
        </a:p>
        <a:p>
          <a:r>
            <a:rPr lang="en-US" sz="800" b="1" i="1"/>
            <a:t>GSRs to vote </a:t>
          </a:r>
        </a:p>
      </xdr:txBody>
    </xdr:sp>
    <xdr:clientData/>
  </xdr:twoCellAnchor>
  <xdr:oneCellAnchor>
    <xdr:from>
      <xdr:col>19</xdr:col>
      <xdr:colOff>66675</xdr:colOff>
      <xdr:row>36</xdr:row>
      <xdr:rowOff>333375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0CC44C-5EC3-4CD2-87E4-7C829CC46512}"/>
            </a:ext>
          </a:extLst>
        </xdr:cNvPr>
        <xdr:cNvSpPr txBox="1"/>
      </xdr:nvSpPr>
      <xdr:spPr>
        <a:xfrm>
          <a:off x="187642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914400</xdr:colOff>
      <xdr:row>37</xdr:row>
      <xdr:rowOff>176212</xdr:rowOff>
    </xdr:from>
    <xdr:to>
      <xdr:col>13</xdr:col>
      <xdr:colOff>895350</xdr:colOff>
      <xdr:row>42</xdr:row>
      <xdr:rowOff>138112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8B5FEFC-3032-41CA-819B-C37081A0234D}"/>
            </a:ext>
          </a:extLst>
        </xdr:cNvPr>
        <xdr:cNvSpPr txBox="1"/>
      </xdr:nvSpPr>
      <xdr:spPr>
        <a:xfrm>
          <a:off x="14097000" y="8034337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19</xdr:col>
      <xdr:colOff>276225</xdr:colOff>
      <xdr:row>47</xdr:row>
      <xdr:rowOff>47625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1EFC126-23A8-4D15-83F1-9BAFEF65A7A6}"/>
            </a:ext>
          </a:extLst>
        </xdr:cNvPr>
        <xdr:cNvSpPr txBox="1"/>
      </xdr:nvSpPr>
      <xdr:spPr>
        <a:xfrm>
          <a:off x="1897380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914400</xdr:colOff>
      <xdr:row>37</xdr:row>
      <xdr:rowOff>176212</xdr:rowOff>
    </xdr:from>
    <xdr:to>
      <xdr:col>13</xdr:col>
      <xdr:colOff>895350</xdr:colOff>
      <xdr:row>42</xdr:row>
      <xdr:rowOff>138112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8C6079A-F8EC-44F9-A7EC-E8B3690390A4}"/>
            </a:ext>
          </a:extLst>
        </xdr:cNvPr>
        <xdr:cNvSpPr txBox="1"/>
      </xdr:nvSpPr>
      <xdr:spPr>
        <a:xfrm>
          <a:off x="14097000" y="8034337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18</xdr:col>
      <xdr:colOff>247650</xdr:colOff>
      <xdr:row>34</xdr:row>
      <xdr:rowOff>95250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85EBA8A-79B3-47D8-8EF9-52F3D28BA0CE}"/>
            </a:ext>
          </a:extLst>
        </xdr:cNvPr>
        <xdr:cNvSpPr txBox="1"/>
      </xdr:nvSpPr>
      <xdr:spPr>
        <a:xfrm>
          <a:off x="183356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topLeftCell="F1" zoomScaleNormal="100" workbookViewId="0">
      <selection activeCell="M19" sqref="M19"/>
    </sheetView>
  </sheetViews>
  <sheetFormatPr defaultRowHeight="15" x14ac:dyDescent="0.25"/>
  <cols>
    <col min="1" max="1" width="47.7109375" style="1" customWidth="1"/>
    <col min="2" max="2" width="15.140625" bestFit="1" customWidth="1"/>
    <col min="3" max="3" width="12.140625" customWidth="1"/>
    <col min="4" max="4" width="14.85546875" customWidth="1"/>
    <col min="5" max="5" width="13.42578125" bestFit="1" customWidth="1"/>
    <col min="6" max="6" width="13.5703125" bestFit="1" customWidth="1"/>
    <col min="7" max="7" width="13.42578125" bestFit="1" customWidth="1"/>
    <col min="8" max="9" width="13" bestFit="1" customWidth="1"/>
    <col min="10" max="10" width="13.42578125" bestFit="1" customWidth="1"/>
    <col min="11" max="13" width="14" bestFit="1" customWidth="1"/>
    <col min="14" max="14" width="14.140625" bestFit="1" customWidth="1"/>
    <col min="15" max="15" width="13.5703125" customWidth="1"/>
    <col min="16" max="16" width="13.5703125" style="1" customWidth="1"/>
  </cols>
  <sheetData>
    <row r="1" spans="1:16" ht="30" customHeight="1" x14ac:dyDescent="0.4">
      <c r="A1" s="34"/>
      <c r="B1" s="35"/>
      <c r="C1" s="35"/>
      <c r="D1" s="35"/>
      <c r="E1" s="36"/>
      <c r="F1" s="37"/>
      <c r="G1" s="38" t="s">
        <v>0</v>
      </c>
      <c r="H1" s="39"/>
      <c r="I1" s="39"/>
      <c r="J1" s="15"/>
      <c r="K1" s="15"/>
      <c r="L1" s="15"/>
      <c r="M1" s="15"/>
      <c r="N1" s="15"/>
      <c r="O1" s="15"/>
      <c r="P1" s="55"/>
    </row>
    <row r="2" spans="1:16" x14ac:dyDescent="0.25">
      <c r="A2" s="2"/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16" t="s">
        <v>19</v>
      </c>
      <c r="O2" s="54"/>
      <c r="P2" s="56"/>
    </row>
    <row r="3" spans="1:16" ht="30.75" thickBot="1" x14ac:dyDescent="0.3">
      <c r="A3" s="2"/>
      <c r="B3" s="4">
        <v>43861</v>
      </c>
      <c r="C3" s="4">
        <v>43889</v>
      </c>
      <c r="D3" s="4">
        <v>43921</v>
      </c>
      <c r="E3" s="4">
        <v>43951</v>
      </c>
      <c r="F3" s="4">
        <v>43982</v>
      </c>
      <c r="G3" s="4">
        <v>44012</v>
      </c>
      <c r="H3" s="4">
        <v>44043</v>
      </c>
      <c r="I3" s="4">
        <v>44074</v>
      </c>
      <c r="J3" s="4">
        <v>44104</v>
      </c>
      <c r="K3" s="4">
        <v>44135</v>
      </c>
      <c r="L3" s="4">
        <v>44165</v>
      </c>
      <c r="M3" s="4">
        <v>44196</v>
      </c>
      <c r="N3" s="16" t="s">
        <v>20</v>
      </c>
      <c r="O3" s="57" t="s">
        <v>44</v>
      </c>
      <c r="P3" s="69" t="s">
        <v>47</v>
      </c>
    </row>
    <row r="4" spans="1:16" ht="15.75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2">
        <v>2020</v>
      </c>
      <c r="O4" s="61">
        <v>2020</v>
      </c>
      <c r="P4" s="72">
        <v>2021</v>
      </c>
    </row>
    <row r="5" spans="1:16" ht="15.75" x14ac:dyDescent="0.25">
      <c r="A5" s="40" t="s">
        <v>32</v>
      </c>
      <c r="B5" s="14">
        <v>25148.13</v>
      </c>
      <c r="C5" s="14">
        <v>26057.52</v>
      </c>
      <c r="D5" s="14">
        <v>29280.41</v>
      </c>
      <c r="E5" s="14">
        <v>30082.41</v>
      </c>
      <c r="F5" s="14">
        <v>28726.28</v>
      </c>
      <c r="G5" s="14">
        <v>29627.7</v>
      </c>
      <c r="H5" s="49">
        <v>30503.5</v>
      </c>
      <c r="I5" s="14">
        <v>31469.81</v>
      </c>
      <c r="J5" s="14">
        <v>31981.08</v>
      </c>
      <c r="K5" s="14">
        <v>32496.639999999999</v>
      </c>
      <c r="L5" s="14">
        <v>32932.25</v>
      </c>
      <c r="M5" s="14">
        <v>33951.06</v>
      </c>
      <c r="N5" s="20"/>
      <c r="O5" s="60"/>
      <c r="P5" s="60"/>
    </row>
    <row r="6" spans="1:16" ht="18.75" x14ac:dyDescent="0.3">
      <c r="A6" s="26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1"/>
      <c r="O6" s="60"/>
      <c r="P6" s="60"/>
    </row>
    <row r="7" spans="1:16" x14ac:dyDescent="0.25">
      <c r="A7" s="2" t="s">
        <v>1</v>
      </c>
      <c r="B7" s="9">
        <v>1255.94</v>
      </c>
      <c r="C7" s="9">
        <v>1698.05</v>
      </c>
      <c r="D7" s="9">
        <v>787.6</v>
      </c>
      <c r="E7" s="9">
        <v>311.86</v>
      </c>
      <c r="F7" s="9">
        <v>934.4</v>
      </c>
      <c r="G7" s="9">
        <v>873.8</v>
      </c>
      <c r="H7" s="9">
        <v>984.3</v>
      </c>
      <c r="I7" s="9">
        <v>625.9</v>
      </c>
      <c r="J7" s="9">
        <v>700</v>
      </c>
      <c r="K7" s="9">
        <v>750.6</v>
      </c>
      <c r="L7" s="9">
        <v>992</v>
      </c>
      <c r="M7" s="9">
        <v>460</v>
      </c>
      <c r="N7" s="22">
        <f t="shared" ref="N7:N14" si="0">SUM(B7:M7)</f>
        <v>10374.449999999999</v>
      </c>
      <c r="O7" s="66">
        <v>14500</v>
      </c>
      <c r="P7" s="70">
        <v>14000</v>
      </c>
    </row>
    <row r="8" spans="1:16" x14ac:dyDescent="0.25">
      <c r="A8" s="2" t="s">
        <v>2</v>
      </c>
      <c r="B8" s="9"/>
      <c r="C8" s="9">
        <v>72</v>
      </c>
      <c r="D8" s="3"/>
      <c r="E8" s="9"/>
      <c r="F8" s="3"/>
      <c r="G8" s="9">
        <v>5</v>
      </c>
      <c r="H8" s="3"/>
      <c r="I8" s="9">
        <v>5</v>
      </c>
      <c r="J8" s="9">
        <v>8.56</v>
      </c>
      <c r="K8" s="9"/>
      <c r="L8" s="9">
        <v>44.8</v>
      </c>
      <c r="M8" s="9">
        <v>46</v>
      </c>
      <c r="N8" s="22">
        <f t="shared" si="0"/>
        <v>181.36</v>
      </c>
      <c r="O8" s="66">
        <v>400</v>
      </c>
      <c r="P8" s="70">
        <v>450</v>
      </c>
    </row>
    <row r="9" spans="1:16" x14ac:dyDescent="0.25">
      <c r="A9" s="2" t="s">
        <v>3</v>
      </c>
      <c r="B9" s="3"/>
      <c r="C9" s="9">
        <v>1650</v>
      </c>
      <c r="D9" s="9"/>
      <c r="E9" s="9">
        <v>660</v>
      </c>
      <c r="F9" s="9"/>
      <c r="G9" s="9"/>
      <c r="H9" s="3"/>
      <c r="I9" s="9"/>
      <c r="J9" s="3"/>
      <c r="K9" s="9"/>
      <c r="L9" s="3"/>
      <c r="M9" s="3"/>
      <c r="N9" s="22">
        <f t="shared" si="0"/>
        <v>2310</v>
      </c>
      <c r="O9" s="60"/>
      <c r="P9" s="60"/>
    </row>
    <row r="10" spans="1:16" x14ac:dyDescent="0.25">
      <c r="A10" s="2" t="s">
        <v>34</v>
      </c>
      <c r="B10" s="9">
        <v>300</v>
      </c>
      <c r="C10" s="3"/>
      <c r="D10" s="3"/>
      <c r="E10" s="9"/>
      <c r="F10" s="3"/>
      <c r="G10" s="3"/>
      <c r="H10" s="3"/>
      <c r="I10" s="3"/>
      <c r="J10" s="3"/>
      <c r="K10" s="3"/>
      <c r="L10" s="9"/>
      <c r="M10" s="3"/>
      <c r="N10" s="22">
        <f t="shared" si="0"/>
        <v>300</v>
      </c>
      <c r="O10" s="60"/>
      <c r="P10" s="60"/>
    </row>
    <row r="11" spans="1:16" x14ac:dyDescent="0.25">
      <c r="A11" s="2" t="s">
        <v>33</v>
      </c>
      <c r="B11" s="9"/>
      <c r="C11" s="9"/>
      <c r="D11" s="3"/>
      <c r="E11" s="9"/>
      <c r="F11" s="3"/>
      <c r="G11" s="3"/>
      <c r="H11" s="3"/>
      <c r="I11" s="3"/>
      <c r="J11" s="3"/>
      <c r="K11" s="3"/>
      <c r="L11" s="3"/>
      <c r="M11" s="3"/>
      <c r="N11" s="22">
        <f t="shared" si="0"/>
        <v>0</v>
      </c>
      <c r="O11" s="60"/>
      <c r="P11" s="60"/>
    </row>
    <row r="12" spans="1:16" x14ac:dyDescent="0.25">
      <c r="A12" s="2" t="s">
        <v>4</v>
      </c>
      <c r="B12" s="3"/>
      <c r="C12" s="3"/>
      <c r="D12" s="3"/>
      <c r="E12" s="9"/>
      <c r="F12" s="9"/>
      <c r="G12" s="9"/>
      <c r="H12" s="9"/>
      <c r="I12" s="3"/>
      <c r="J12" s="3"/>
      <c r="K12" s="9"/>
      <c r="L12" s="3"/>
      <c r="M12" s="3"/>
      <c r="N12" s="22">
        <f t="shared" si="0"/>
        <v>0</v>
      </c>
      <c r="O12" s="60"/>
      <c r="P12" s="60"/>
    </row>
    <row r="13" spans="1:16" ht="15.75" thickBot="1" x14ac:dyDescent="0.3">
      <c r="A13" s="2" t="s">
        <v>41</v>
      </c>
      <c r="B13" s="17"/>
      <c r="C13" s="18"/>
      <c r="D13" s="18"/>
      <c r="E13" s="17"/>
      <c r="F13" s="18"/>
      <c r="G13" s="18"/>
      <c r="H13" s="17"/>
      <c r="I13" s="17"/>
      <c r="J13" s="17"/>
      <c r="K13" s="17"/>
      <c r="L13" s="18"/>
      <c r="M13" s="17"/>
      <c r="N13" s="23">
        <f t="shared" si="0"/>
        <v>0</v>
      </c>
      <c r="O13" s="60"/>
      <c r="P13" s="60"/>
    </row>
    <row r="14" spans="1:16" ht="15.75" x14ac:dyDescent="0.25">
      <c r="A14" s="28" t="s">
        <v>5</v>
      </c>
      <c r="B14" s="42">
        <f t="shared" ref="B14:G14" si="1">SUM(B7:B13)</f>
        <v>1555.94</v>
      </c>
      <c r="C14" s="42">
        <f t="shared" si="1"/>
        <v>3420.05</v>
      </c>
      <c r="D14" s="42">
        <f t="shared" si="1"/>
        <v>787.6</v>
      </c>
      <c r="E14" s="42">
        <f t="shared" si="1"/>
        <v>971.86</v>
      </c>
      <c r="F14" s="42">
        <f t="shared" si="1"/>
        <v>934.4</v>
      </c>
      <c r="G14" s="42">
        <f t="shared" si="1"/>
        <v>878.8</v>
      </c>
      <c r="H14" s="42">
        <f t="shared" ref="H14:M14" si="2">SUM(H7:H13)</f>
        <v>984.3</v>
      </c>
      <c r="I14" s="42">
        <f t="shared" si="2"/>
        <v>630.9</v>
      </c>
      <c r="J14" s="42">
        <f t="shared" si="2"/>
        <v>708.56</v>
      </c>
      <c r="K14" s="42">
        <f t="shared" si="2"/>
        <v>750.6</v>
      </c>
      <c r="L14" s="42">
        <f t="shared" si="2"/>
        <v>1036.8</v>
      </c>
      <c r="M14" s="8">
        <f t="shared" si="2"/>
        <v>506</v>
      </c>
      <c r="N14" s="43">
        <f t="shared" si="0"/>
        <v>13165.809999999998</v>
      </c>
      <c r="O14" s="63"/>
      <c r="P14" s="60"/>
    </row>
    <row r="15" spans="1:16" x14ac:dyDescent="0.25">
      <c r="A15" s="2"/>
      <c r="B15" s="3"/>
      <c r="C15" s="3"/>
      <c r="D15" s="3"/>
      <c r="E15" s="3"/>
      <c r="F15" s="3"/>
      <c r="G15" s="48"/>
      <c r="H15" s="3"/>
      <c r="I15" s="3"/>
      <c r="J15" s="3"/>
      <c r="K15" s="3"/>
      <c r="L15" s="3"/>
      <c r="M15" s="3"/>
      <c r="N15" s="21"/>
      <c r="O15" s="60"/>
      <c r="P15" s="60"/>
    </row>
    <row r="16" spans="1:16" ht="18.75" x14ac:dyDescent="0.3">
      <c r="A16" s="26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1"/>
      <c r="O16" s="60"/>
      <c r="P16" s="60"/>
    </row>
    <row r="17" spans="1:17" x14ac:dyDescent="0.25">
      <c r="A17" s="2" t="s">
        <v>6</v>
      </c>
      <c r="B17" s="3"/>
      <c r="C17" s="9">
        <v>81.66</v>
      </c>
      <c r="D17" s="3"/>
      <c r="E17" s="9"/>
      <c r="F17" s="3"/>
      <c r="G17" s="9"/>
      <c r="H17" s="3"/>
      <c r="I17" s="9">
        <v>51.64</v>
      </c>
      <c r="J17" s="3"/>
      <c r="K17" s="3"/>
      <c r="L17" s="3"/>
      <c r="M17" s="3"/>
      <c r="N17" s="22">
        <f t="shared" ref="N17:N30" si="3">SUM(B17:M17)</f>
        <v>133.30000000000001</v>
      </c>
      <c r="O17" s="66">
        <v>200</v>
      </c>
      <c r="P17" s="70">
        <v>200</v>
      </c>
    </row>
    <row r="18" spans="1:17" ht="17.25" customHeight="1" x14ac:dyDescent="0.25">
      <c r="A18" s="2" t="s">
        <v>22</v>
      </c>
      <c r="B18" s="3"/>
      <c r="C18" s="3"/>
      <c r="D18" s="3"/>
      <c r="E18" s="9"/>
      <c r="F18" s="3"/>
      <c r="H18" s="3"/>
      <c r="I18" s="3"/>
      <c r="J18" s="3"/>
      <c r="K18" s="9"/>
      <c r="L18" s="3"/>
      <c r="M18" s="3"/>
      <c r="N18" s="22">
        <f t="shared" si="3"/>
        <v>0</v>
      </c>
      <c r="O18" s="66">
        <v>1200</v>
      </c>
      <c r="P18" s="70">
        <v>1200</v>
      </c>
    </row>
    <row r="19" spans="1:17" x14ac:dyDescent="0.25">
      <c r="A19" s="2" t="s">
        <v>7</v>
      </c>
      <c r="B19" s="9">
        <v>3</v>
      </c>
      <c r="C19" s="9">
        <v>3</v>
      </c>
      <c r="D19" s="9">
        <v>3</v>
      </c>
      <c r="E19" s="9">
        <v>3</v>
      </c>
      <c r="F19" s="47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9">
        <v>3</v>
      </c>
      <c r="M19" s="9"/>
      <c r="N19" s="22">
        <f t="shared" si="3"/>
        <v>33</v>
      </c>
      <c r="O19" s="66">
        <v>40</v>
      </c>
      <c r="P19" s="70">
        <v>50</v>
      </c>
    </row>
    <row r="20" spans="1:17" x14ac:dyDescent="0.25">
      <c r="A20" s="2" t="s">
        <v>8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2">
        <f t="shared" si="3"/>
        <v>0</v>
      </c>
      <c r="O20" s="66">
        <v>100</v>
      </c>
      <c r="P20" s="70">
        <v>100</v>
      </c>
    </row>
    <row r="21" spans="1:17" x14ac:dyDescent="0.25">
      <c r="A21" s="2" t="s">
        <v>9</v>
      </c>
      <c r="B21" s="3"/>
      <c r="C21" s="9"/>
      <c r="D21" s="3"/>
      <c r="E21" s="9"/>
      <c r="F21" s="3"/>
      <c r="G21" s="9"/>
      <c r="H21" s="3"/>
      <c r="I21" s="3"/>
      <c r="J21" s="3"/>
      <c r="K21" s="9"/>
      <c r="L21" s="3"/>
      <c r="M21" s="3"/>
      <c r="N21" s="22">
        <f t="shared" si="3"/>
        <v>0</v>
      </c>
      <c r="O21" s="66">
        <v>2000</v>
      </c>
      <c r="P21" s="70">
        <v>2000</v>
      </c>
    </row>
    <row r="22" spans="1:17" x14ac:dyDescent="0.25">
      <c r="A22" s="11" t="s">
        <v>35</v>
      </c>
      <c r="B22" s="3"/>
      <c r="C22" s="3"/>
      <c r="D22" s="3"/>
      <c r="E22" s="9"/>
      <c r="F22" s="3"/>
      <c r="G22" s="3"/>
      <c r="H22" s="3"/>
      <c r="I22" s="3"/>
      <c r="J22" s="9">
        <v>190</v>
      </c>
      <c r="K22" s="9"/>
      <c r="L22" s="3"/>
      <c r="M22" s="3"/>
      <c r="N22" s="22">
        <f t="shared" si="3"/>
        <v>190</v>
      </c>
      <c r="O22" s="66">
        <v>250</v>
      </c>
      <c r="P22" s="70">
        <v>250</v>
      </c>
    </row>
    <row r="23" spans="1:17" x14ac:dyDescent="0.25">
      <c r="A23" s="11" t="s">
        <v>10</v>
      </c>
      <c r="B23" s="9"/>
      <c r="C23" s="3"/>
      <c r="D23" s="3"/>
      <c r="E23" s="9"/>
      <c r="F23" s="3"/>
      <c r="G23" s="3"/>
      <c r="H23" s="3" t="s">
        <v>45</v>
      </c>
      <c r="I23" s="3"/>
      <c r="J23" s="3"/>
      <c r="K23" s="9">
        <v>297</v>
      </c>
      <c r="L23" s="3"/>
      <c r="M23" s="3"/>
      <c r="N23" s="22">
        <f t="shared" si="3"/>
        <v>297</v>
      </c>
      <c r="O23" s="66">
        <v>500</v>
      </c>
      <c r="P23" s="70">
        <v>500</v>
      </c>
    </row>
    <row r="24" spans="1:17" x14ac:dyDescent="0.25">
      <c r="A24" s="11" t="s">
        <v>23</v>
      </c>
      <c r="B24" s="9">
        <v>362.59</v>
      </c>
      <c r="C24" s="9">
        <v>112.5</v>
      </c>
      <c r="D24" s="9"/>
      <c r="E24" s="9">
        <v>14.99</v>
      </c>
      <c r="F24" s="9">
        <v>29.98</v>
      </c>
      <c r="G24" s="9"/>
      <c r="H24" s="9">
        <v>14.99</v>
      </c>
      <c r="I24" s="51">
        <v>14.99</v>
      </c>
      <c r="J24" s="3"/>
      <c r="K24" s="9">
        <v>14.99</v>
      </c>
      <c r="L24" s="9">
        <v>14.99</v>
      </c>
      <c r="M24" s="9">
        <v>14.99</v>
      </c>
      <c r="N24" s="22">
        <f t="shared" si="3"/>
        <v>595.01</v>
      </c>
      <c r="O24" s="66">
        <v>1500</v>
      </c>
      <c r="P24" s="70">
        <v>1500</v>
      </c>
    </row>
    <row r="25" spans="1:17" x14ac:dyDescent="0.25">
      <c r="A25" s="11" t="s">
        <v>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2">
        <f t="shared" si="3"/>
        <v>0</v>
      </c>
      <c r="O25" s="66">
        <v>100</v>
      </c>
      <c r="P25" s="70">
        <v>100</v>
      </c>
    </row>
    <row r="26" spans="1:17" x14ac:dyDescent="0.25">
      <c r="A26" s="11" t="s">
        <v>36</v>
      </c>
      <c r="B26" s="3"/>
      <c r="C26" s="3"/>
      <c r="D26" s="3"/>
      <c r="E26" s="9"/>
      <c r="F26" s="3"/>
      <c r="G26" s="9"/>
      <c r="H26" s="3"/>
      <c r="I26" s="3"/>
      <c r="J26" s="3"/>
      <c r="K26" s="3"/>
      <c r="L26" s="3"/>
      <c r="M26" s="3"/>
      <c r="N26" s="22">
        <f t="shared" si="3"/>
        <v>0</v>
      </c>
      <c r="O26" s="66">
        <v>1000</v>
      </c>
      <c r="P26" s="70">
        <v>1000</v>
      </c>
    </row>
    <row r="27" spans="1:17" x14ac:dyDescent="0.25">
      <c r="A27" s="11" t="s">
        <v>38</v>
      </c>
      <c r="B27" s="9"/>
      <c r="C27" s="9"/>
      <c r="D27" s="3"/>
      <c r="E27" s="9"/>
      <c r="F27" s="3"/>
      <c r="G27" s="9"/>
      <c r="H27" s="3"/>
      <c r="I27" s="9"/>
      <c r="J27" s="3"/>
      <c r="K27" s="9"/>
      <c r="L27" s="3"/>
      <c r="M27" s="3"/>
      <c r="N27" s="22">
        <f t="shared" si="3"/>
        <v>0</v>
      </c>
      <c r="O27" s="66">
        <v>150</v>
      </c>
      <c r="P27" s="70">
        <v>200</v>
      </c>
    </row>
    <row r="28" spans="1:17" x14ac:dyDescent="0.25">
      <c r="A28" s="11" t="s">
        <v>12</v>
      </c>
      <c r="B28" s="3"/>
      <c r="C28" s="9"/>
      <c r="D28" s="3"/>
      <c r="E28" s="9"/>
      <c r="F28" s="3"/>
      <c r="G28" s="9"/>
      <c r="H28" s="3"/>
      <c r="I28" s="9"/>
      <c r="J28" s="3"/>
      <c r="K28" s="3"/>
      <c r="L28" s="3"/>
      <c r="M28" s="3"/>
      <c r="N28" s="22">
        <f t="shared" si="3"/>
        <v>0</v>
      </c>
      <c r="O28" s="66">
        <v>500</v>
      </c>
      <c r="P28" s="70">
        <v>500</v>
      </c>
    </row>
    <row r="29" spans="1:17" x14ac:dyDescent="0.25">
      <c r="A29" s="68" t="s">
        <v>46</v>
      </c>
      <c r="B29" s="3"/>
      <c r="C29" s="9"/>
      <c r="D29" s="3"/>
      <c r="E29" s="9"/>
      <c r="F29" s="3"/>
      <c r="G29" s="9"/>
      <c r="H29" s="3"/>
      <c r="I29" s="9">
        <v>50</v>
      </c>
      <c r="J29" s="3"/>
      <c r="K29" s="3"/>
      <c r="L29" s="3"/>
      <c r="M29" s="3"/>
      <c r="N29" s="22"/>
      <c r="O29" s="66"/>
      <c r="P29" s="60"/>
      <c r="Q29" s="3"/>
    </row>
    <row r="30" spans="1:17" ht="15.75" thickBot="1" x14ac:dyDescent="0.3">
      <c r="A30" s="11" t="s">
        <v>24</v>
      </c>
      <c r="B30" s="18">
        <v>120</v>
      </c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23">
        <f t="shared" si="3"/>
        <v>120</v>
      </c>
      <c r="O30" s="66">
        <v>500</v>
      </c>
      <c r="P30" s="73">
        <v>500</v>
      </c>
    </row>
    <row r="31" spans="1:17" ht="15.75" x14ac:dyDescent="0.25">
      <c r="A31" s="28" t="s">
        <v>13</v>
      </c>
      <c r="B31" s="42">
        <f t="shared" ref="B31:M31" si="4">SUM(B17:B30)</f>
        <v>485.59</v>
      </c>
      <c r="C31" s="42">
        <f t="shared" si="4"/>
        <v>197.16</v>
      </c>
      <c r="D31" s="42">
        <f t="shared" si="4"/>
        <v>3</v>
      </c>
      <c r="E31" s="42">
        <f t="shared" si="4"/>
        <v>17.990000000000002</v>
      </c>
      <c r="F31" s="42">
        <f t="shared" si="4"/>
        <v>32.980000000000004</v>
      </c>
      <c r="G31" s="42">
        <f t="shared" si="4"/>
        <v>3</v>
      </c>
      <c r="H31" s="42">
        <f t="shared" si="4"/>
        <v>17.990000000000002</v>
      </c>
      <c r="I31" s="42">
        <f t="shared" si="4"/>
        <v>119.63</v>
      </c>
      <c r="J31" s="42">
        <f t="shared" si="4"/>
        <v>193</v>
      </c>
      <c r="K31" s="42">
        <f t="shared" si="4"/>
        <v>314.99</v>
      </c>
      <c r="L31" s="42">
        <f t="shared" si="4"/>
        <v>17.990000000000002</v>
      </c>
      <c r="M31" s="42">
        <f t="shared" si="4"/>
        <v>14.99</v>
      </c>
      <c r="N31" s="43">
        <f t="shared" ref="N31" si="5">SUM(B31:M31)</f>
        <v>1418.3100000000002</v>
      </c>
      <c r="O31" s="74">
        <f>SUM(O17:O30)</f>
        <v>8040</v>
      </c>
      <c r="P31" s="70">
        <f>SUM(P17:P30)</f>
        <v>8100</v>
      </c>
    </row>
    <row r="32" spans="1:17" x14ac:dyDescent="0.25">
      <c r="A32" s="7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2"/>
      <c r="O32" s="60"/>
      <c r="P32" s="60"/>
    </row>
    <row r="33" spans="1:19" ht="18.75" x14ac:dyDescent="0.3">
      <c r="A33" s="27" t="s">
        <v>14</v>
      </c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1"/>
      <c r="O33" s="60"/>
      <c r="P33" s="60"/>
    </row>
    <row r="34" spans="1:19" x14ac:dyDescent="0.25">
      <c r="A34" s="11" t="s">
        <v>48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2">
        <f t="shared" ref="N34:N43" si="6">SUM(B34:M34)</f>
        <v>0</v>
      </c>
      <c r="O34" s="60"/>
      <c r="P34" s="70">
        <v>400</v>
      </c>
    </row>
    <row r="35" spans="1:19" x14ac:dyDescent="0.25">
      <c r="A35" s="11" t="s">
        <v>49</v>
      </c>
      <c r="B35" s="3"/>
      <c r="C35" s="3"/>
      <c r="D35" s="3"/>
      <c r="E35" s="9"/>
      <c r="F35" s="3"/>
      <c r="G35" s="3"/>
      <c r="H35" s="9"/>
      <c r="I35" s="9"/>
      <c r="J35" s="9"/>
      <c r="K35" s="3"/>
      <c r="L35" s="3"/>
      <c r="M35" s="3"/>
      <c r="N35" s="22">
        <f t="shared" si="6"/>
        <v>0</v>
      </c>
      <c r="O35" s="10">
        <v>400</v>
      </c>
      <c r="P35" s="70">
        <v>300</v>
      </c>
    </row>
    <row r="36" spans="1:19" x14ac:dyDescent="0.25">
      <c r="A36" s="11" t="s">
        <v>15</v>
      </c>
      <c r="B36" s="9">
        <v>60.5</v>
      </c>
      <c r="C36" s="3"/>
      <c r="D36" s="3"/>
      <c r="E36" s="3"/>
      <c r="F36" s="9"/>
      <c r="G36" s="9"/>
      <c r="H36" s="3"/>
      <c r="I36" s="3"/>
      <c r="J36" s="3"/>
      <c r="K36" s="9"/>
      <c r="L36" s="9"/>
      <c r="M36" s="3"/>
      <c r="N36" s="25">
        <f t="shared" si="6"/>
        <v>60.5</v>
      </c>
      <c r="O36" s="10">
        <v>1000</v>
      </c>
      <c r="P36" s="70">
        <v>300</v>
      </c>
    </row>
    <row r="37" spans="1:19" ht="30" x14ac:dyDescent="0.25">
      <c r="A37" s="11" t="s">
        <v>40</v>
      </c>
      <c r="B37" s="3"/>
      <c r="C37" s="9"/>
      <c r="D37" s="3"/>
      <c r="E37" s="9">
        <v>2310</v>
      </c>
      <c r="F37" s="9"/>
      <c r="G37" s="9"/>
      <c r="H37" s="3"/>
      <c r="I37" s="9"/>
      <c r="J37" s="3"/>
      <c r="K37" s="3"/>
      <c r="L37" s="9"/>
      <c r="M37" s="9"/>
      <c r="N37" s="22">
        <f t="shared" si="6"/>
        <v>2310</v>
      </c>
      <c r="O37" s="6"/>
      <c r="P37" s="70">
        <v>2500</v>
      </c>
    </row>
    <row r="38" spans="1:19" x14ac:dyDescent="0.25">
      <c r="A38" s="11" t="s">
        <v>42</v>
      </c>
      <c r="B38" s="3"/>
      <c r="C38" s="3"/>
      <c r="D38" s="3"/>
      <c r="E38" s="9"/>
      <c r="F38" s="3"/>
      <c r="G38" s="9"/>
      <c r="H38" s="3"/>
      <c r="I38" s="3"/>
      <c r="J38" s="3"/>
      <c r="K38" s="3"/>
      <c r="L38" s="3"/>
      <c r="M38" s="3"/>
      <c r="N38" s="22">
        <f t="shared" si="6"/>
        <v>0</v>
      </c>
      <c r="O38" s="10">
        <v>1600</v>
      </c>
      <c r="P38" s="70">
        <v>500</v>
      </c>
    </row>
    <row r="39" spans="1:19" x14ac:dyDescent="0.25">
      <c r="A39" s="11" t="s">
        <v>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2">
        <f t="shared" si="6"/>
        <v>0</v>
      </c>
      <c r="O39" s="6"/>
      <c r="P39" s="70">
        <v>500</v>
      </c>
    </row>
    <row r="40" spans="1:19" x14ac:dyDescent="0.25">
      <c r="A40" s="11" t="s">
        <v>43</v>
      </c>
      <c r="B40" s="3"/>
      <c r="C40" s="3"/>
      <c r="D40" s="3"/>
      <c r="E40" s="9"/>
      <c r="F40" s="3"/>
      <c r="G40" s="9"/>
      <c r="H40" s="3"/>
      <c r="I40" s="3"/>
      <c r="J40" s="3"/>
      <c r="K40" s="3"/>
      <c r="L40" s="3"/>
      <c r="M40" s="3"/>
      <c r="N40" s="22">
        <f t="shared" si="6"/>
        <v>0</v>
      </c>
      <c r="O40" s="10">
        <v>1700</v>
      </c>
      <c r="P40" s="70">
        <v>500</v>
      </c>
    </row>
    <row r="41" spans="1:19" x14ac:dyDescent="0.25">
      <c r="A41" s="11" t="s">
        <v>39</v>
      </c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22">
        <f t="shared" si="6"/>
        <v>0</v>
      </c>
      <c r="O41" s="10">
        <v>1600</v>
      </c>
      <c r="P41" s="70">
        <v>500</v>
      </c>
    </row>
    <row r="42" spans="1:19" x14ac:dyDescent="0.25">
      <c r="A42" s="11" t="s">
        <v>30</v>
      </c>
      <c r="B42" s="9">
        <v>100.46</v>
      </c>
      <c r="C42" s="3"/>
      <c r="D42" s="3"/>
      <c r="E42" s="3"/>
      <c r="F42" s="9"/>
      <c r="G42" s="3"/>
      <c r="H42" s="3"/>
      <c r="I42" s="3"/>
      <c r="J42" s="3"/>
      <c r="K42" s="3"/>
      <c r="L42" s="3"/>
      <c r="M42" s="6"/>
      <c r="N42" s="45">
        <f t="shared" si="6"/>
        <v>100.46</v>
      </c>
      <c r="O42" s="10"/>
      <c r="P42" s="70">
        <v>200</v>
      </c>
    </row>
    <row r="43" spans="1:19" ht="15.75" thickBot="1" x14ac:dyDescent="0.3">
      <c r="A43" s="1" t="s">
        <v>37</v>
      </c>
      <c r="B43" s="17"/>
      <c r="C43" s="18"/>
      <c r="D43" s="46"/>
      <c r="E43" s="17"/>
      <c r="F43" s="17"/>
      <c r="G43" s="17"/>
      <c r="H43" s="17"/>
      <c r="I43" s="17"/>
      <c r="J43" s="17"/>
      <c r="K43" s="17"/>
      <c r="L43" s="17"/>
      <c r="M43" s="19"/>
      <c r="N43" s="67">
        <f t="shared" si="6"/>
        <v>0</v>
      </c>
      <c r="O43" s="19"/>
      <c r="P43" s="75"/>
    </row>
    <row r="44" spans="1:19" ht="15.75" x14ac:dyDescent="0.25">
      <c r="A44" s="28" t="s">
        <v>16</v>
      </c>
      <c r="B44" s="42">
        <f t="shared" ref="B44:G44" si="7">SUM(B34:B43)</f>
        <v>160.95999999999998</v>
      </c>
      <c r="C44" s="42">
        <f t="shared" si="7"/>
        <v>0</v>
      </c>
      <c r="D44" s="42">
        <f t="shared" si="7"/>
        <v>0</v>
      </c>
      <c r="E44" s="42">
        <f t="shared" si="7"/>
        <v>2310</v>
      </c>
      <c r="F44" s="42">
        <f t="shared" si="7"/>
        <v>0</v>
      </c>
      <c r="G44" s="42">
        <f t="shared" si="7"/>
        <v>0</v>
      </c>
      <c r="H44" s="42">
        <f t="shared" ref="H44:M44" si="8">SUM(H34:H43)</f>
        <v>0</v>
      </c>
      <c r="I44" s="42">
        <f t="shared" si="8"/>
        <v>0</v>
      </c>
      <c r="J44" s="52">
        <f t="shared" si="8"/>
        <v>0</v>
      </c>
      <c r="K44" s="42">
        <f t="shared" si="8"/>
        <v>0</v>
      </c>
      <c r="L44" s="53">
        <f t="shared" si="8"/>
        <v>0</v>
      </c>
      <c r="M44" s="53">
        <f t="shared" si="8"/>
        <v>0</v>
      </c>
      <c r="N44" s="43">
        <f t="shared" ref="N44" si="9">SUM(B44:M44)</f>
        <v>2470.96</v>
      </c>
      <c r="O44" s="70">
        <f>SUM(O34:O43)</f>
        <v>6300</v>
      </c>
      <c r="P44" s="70">
        <f>SUM(P34:P43)</f>
        <v>5700</v>
      </c>
    </row>
    <row r="45" spans="1:19" ht="12.75" customHeight="1" x14ac:dyDescent="0.25">
      <c r="A45" s="28"/>
      <c r="B45" s="8"/>
      <c r="C45" s="8"/>
      <c r="D45" s="3"/>
      <c r="E45" s="9"/>
      <c r="F45" s="9"/>
      <c r="G45" s="9"/>
      <c r="H45" s="3"/>
      <c r="I45" s="3"/>
      <c r="J45" s="3"/>
      <c r="K45" s="3"/>
      <c r="L45" s="3"/>
      <c r="M45" s="3"/>
      <c r="N45" s="24"/>
      <c r="O45" s="6"/>
      <c r="P45" s="60"/>
      <c r="Q45" s="3" t="s">
        <v>50</v>
      </c>
    </row>
    <row r="46" spans="1:19" ht="22.5" customHeight="1" thickBot="1" x14ac:dyDescent="0.3">
      <c r="A46" s="76" t="s">
        <v>51</v>
      </c>
      <c r="B46" s="3"/>
      <c r="C46" s="9"/>
      <c r="D46" s="3"/>
      <c r="E46" s="3"/>
      <c r="F46" s="3"/>
      <c r="G46" s="9"/>
      <c r="H46" s="3"/>
      <c r="I46" s="3"/>
      <c r="J46" s="3"/>
      <c r="K46" s="3"/>
      <c r="L46" s="3"/>
      <c r="M46" s="3"/>
      <c r="N46" s="22">
        <f>SUM(B46:M46)</f>
        <v>0</v>
      </c>
      <c r="O46" s="64">
        <v>3700</v>
      </c>
      <c r="P46" s="71"/>
      <c r="Q46" s="1"/>
      <c r="S46" s="1"/>
    </row>
    <row r="47" spans="1:19" ht="12" customHeight="1" thickTop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1"/>
      <c r="O47" s="65"/>
      <c r="P47" s="58"/>
      <c r="Q47" s="1"/>
    </row>
    <row r="48" spans="1:19" ht="15.75" x14ac:dyDescent="0.25">
      <c r="A48" s="41" t="s">
        <v>28</v>
      </c>
      <c r="B48" s="42">
        <f t="shared" ref="B48:G48" si="10">SUM(B31+B44)</f>
        <v>646.54999999999995</v>
      </c>
      <c r="C48" s="42">
        <f t="shared" si="10"/>
        <v>197.16</v>
      </c>
      <c r="D48" s="42">
        <f t="shared" si="10"/>
        <v>3</v>
      </c>
      <c r="E48" s="42">
        <f t="shared" si="10"/>
        <v>2327.9899999999998</v>
      </c>
      <c r="F48" s="42">
        <f t="shared" si="10"/>
        <v>32.980000000000004</v>
      </c>
      <c r="G48" s="42">
        <f t="shared" si="10"/>
        <v>3</v>
      </c>
      <c r="H48" s="42">
        <f t="shared" ref="H48:M48" si="11">SUM(H31+H44)</f>
        <v>17.990000000000002</v>
      </c>
      <c r="I48" s="42">
        <f t="shared" si="11"/>
        <v>119.63</v>
      </c>
      <c r="J48" s="42">
        <f t="shared" si="11"/>
        <v>193</v>
      </c>
      <c r="K48" s="42">
        <f t="shared" si="11"/>
        <v>314.99</v>
      </c>
      <c r="L48" s="42">
        <f t="shared" si="11"/>
        <v>17.990000000000002</v>
      </c>
      <c r="M48" s="53">
        <f t="shared" si="11"/>
        <v>14.99</v>
      </c>
      <c r="N48" s="42">
        <f>SUM(B48:M48)</f>
        <v>3889.2699999999995</v>
      </c>
      <c r="O48" s="3"/>
      <c r="P48" s="59"/>
      <c r="Q48" s="1"/>
    </row>
    <row r="49" spans="1:16" ht="10.5" customHeight="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59"/>
    </row>
    <row r="50" spans="1:16" ht="12" customHeight="1" x14ac:dyDescent="0.25">
      <c r="A50" s="41" t="s">
        <v>17</v>
      </c>
      <c r="B50" s="42">
        <f t="shared" ref="B50:M50" si="12">SUM(B14-B48)</f>
        <v>909.3900000000001</v>
      </c>
      <c r="C50" s="50">
        <f t="shared" si="12"/>
        <v>3222.8900000000003</v>
      </c>
      <c r="D50" s="42">
        <f t="shared" si="12"/>
        <v>784.6</v>
      </c>
      <c r="E50" s="42">
        <f t="shared" si="12"/>
        <v>-1356.1299999999997</v>
      </c>
      <c r="F50" s="42">
        <f t="shared" si="12"/>
        <v>901.42</v>
      </c>
      <c r="G50" s="42">
        <f t="shared" si="12"/>
        <v>875.8</v>
      </c>
      <c r="H50" s="50">
        <f t="shared" si="12"/>
        <v>966.31</v>
      </c>
      <c r="I50" s="50">
        <f t="shared" si="12"/>
        <v>511.27</v>
      </c>
      <c r="J50" s="42">
        <f t="shared" si="12"/>
        <v>515.55999999999995</v>
      </c>
      <c r="K50" s="42">
        <f t="shared" si="12"/>
        <v>435.61</v>
      </c>
      <c r="L50" s="42">
        <f t="shared" si="12"/>
        <v>1018.81</v>
      </c>
      <c r="M50" s="42">
        <f t="shared" si="12"/>
        <v>491.01</v>
      </c>
      <c r="N50" s="3"/>
      <c r="O50" s="3"/>
      <c r="P50" s="59"/>
    </row>
    <row r="51" spans="1:16" x14ac:dyDescent="0.25">
      <c r="A51" s="7"/>
      <c r="B51" s="3"/>
      <c r="C51" s="3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59"/>
    </row>
    <row r="52" spans="1:16" ht="15.75" x14ac:dyDescent="0.25">
      <c r="A52" s="2"/>
      <c r="B52" s="29"/>
      <c r="C52" s="29"/>
      <c r="D52" s="29"/>
      <c r="E52" s="29"/>
      <c r="F52" s="29"/>
      <c r="G52" s="3"/>
      <c r="H52" s="3"/>
      <c r="I52" s="3"/>
      <c r="J52" s="3"/>
      <c r="K52" s="3"/>
      <c r="L52" s="3"/>
      <c r="M52" s="3"/>
      <c r="N52" s="3"/>
      <c r="O52" s="3"/>
      <c r="P52" s="59"/>
    </row>
    <row r="53" spans="1:16" ht="18" customHeight="1" x14ac:dyDescent="0.25">
      <c r="A53" s="2"/>
      <c r="B53" s="31" t="s">
        <v>31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59"/>
    </row>
    <row r="54" spans="1:16" ht="15.75" x14ac:dyDescent="0.25">
      <c r="A54" s="40" t="s">
        <v>18</v>
      </c>
      <c r="B54" s="44">
        <f t="shared" ref="B54:M54" si="13">SUM(B5+B50)</f>
        <v>26057.52</v>
      </c>
      <c r="C54" s="44">
        <f t="shared" si="13"/>
        <v>29280.41</v>
      </c>
      <c r="D54" s="44">
        <f t="shared" si="13"/>
        <v>30065.01</v>
      </c>
      <c r="E54" s="44">
        <f t="shared" si="13"/>
        <v>28726.28</v>
      </c>
      <c r="F54" s="44">
        <f t="shared" si="13"/>
        <v>29627.699999999997</v>
      </c>
      <c r="G54" s="44">
        <f t="shared" si="13"/>
        <v>30503.5</v>
      </c>
      <c r="H54" s="44">
        <f t="shared" si="13"/>
        <v>31469.81</v>
      </c>
      <c r="I54" s="44">
        <f t="shared" si="13"/>
        <v>31981.08</v>
      </c>
      <c r="J54" s="44">
        <f t="shared" si="13"/>
        <v>32496.640000000003</v>
      </c>
      <c r="K54" s="44">
        <f t="shared" si="13"/>
        <v>32932.25</v>
      </c>
      <c r="L54" s="44">
        <f t="shared" si="13"/>
        <v>33951.06</v>
      </c>
      <c r="M54" s="44">
        <f t="shared" si="13"/>
        <v>34442.07</v>
      </c>
      <c r="N54" s="3"/>
      <c r="O54" s="3"/>
      <c r="P54" s="59"/>
    </row>
    <row r="55" spans="1:16" ht="15.75" x14ac:dyDescent="0.25">
      <c r="A55" s="40" t="s">
        <v>29</v>
      </c>
      <c r="B55" s="44">
        <v>4543.7700000000004</v>
      </c>
      <c r="C55" s="44">
        <v>4543.7700000000004</v>
      </c>
      <c r="D55" s="44">
        <v>4544.8900000000003</v>
      </c>
      <c r="E55" s="44">
        <v>4544.8900000000003</v>
      </c>
      <c r="F55" s="44">
        <v>4546.03</v>
      </c>
      <c r="G55" s="44">
        <v>4546.59</v>
      </c>
      <c r="H55" s="44">
        <v>4547.17</v>
      </c>
      <c r="I55" s="44">
        <v>4547.75</v>
      </c>
      <c r="J55" s="44">
        <v>4548.3100000000004</v>
      </c>
      <c r="K55" s="44">
        <v>4548.8900000000003</v>
      </c>
      <c r="L55" s="44">
        <v>4549.45</v>
      </c>
      <c r="M55" s="44"/>
      <c r="N55" s="3"/>
      <c r="O55" s="3"/>
      <c r="P55" s="59"/>
    </row>
    <row r="56" spans="1:16" ht="15.75" thickBot="1" x14ac:dyDescent="0.3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59"/>
    </row>
    <row r="57" spans="1:16" ht="30" x14ac:dyDescent="0.25">
      <c r="A57" s="32" t="s">
        <v>25</v>
      </c>
    </row>
    <row r="62" spans="1:16" x14ac:dyDescent="0.25">
      <c r="B62" s="33"/>
    </row>
  </sheetData>
  <printOptions gridLines="1"/>
  <pageMargins left="0.75" right="0.75" top="0.5" bottom="0.5" header="0.3" footer="0.3"/>
  <pageSetup paperSize="5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OSSS / DSF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Lopardo, Geralda</cp:lastModifiedBy>
  <cp:lastPrinted>2020-12-04T23:03:31Z</cp:lastPrinted>
  <dcterms:created xsi:type="dcterms:W3CDTF">2017-04-17T18:12:34Z</dcterms:created>
  <dcterms:modified xsi:type="dcterms:W3CDTF">2020-12-15T16:06:35Z</dcterms:modified>
</cp:coreProperties>
</file>