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tell/Desktop/"/>
    </mc:Choice>
  </mc:AlternateContent>
  <xr:revisionPtr revIDLastSave="0" documentId="8_{50B9AF43-02DC-0346-B22C-FC8668BBA5E7}" xr6:coauthVersionLast="47" xr6:coauthVersionMax="47" xr10:uidLastSave="{00000000-0000-0000-0000-000000000000}"/>
  <bookViews>
    <workbookView xWindow="3540" yWindow="760" windowWidth="26700" windowHeight="17700"/>
  </bookViews>
  <sheets>
    <sheet name="Sheet1" sheetId="1" r:id="rId1"/>
  </sheets>
  <definedNames>
    <definedName name="_xlnm.Print_Area" localSheetId="0">Sheet1!$B$1:$P$61</definedName>
    <definedName name="_xlnm.Print_Area" localSheetId="0">Sheet1!$A$1:$P$59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5" i="1" l="1"/>
  <c r="O54" i="1"/>
  <c r="D47" i="1"/>
  <c r="D49" i="1" s="1"/>
  <c r="L45" i="1"/>
  <c r="L47" i="1" s="1"/>
  <c r="L49" i="1" s="1"/>
  <c r="K45" i="1"/>
  <c r="D45" i="1"/>
  <c r="C45" i="1"/>
  <c r="O43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O39" i="1"/>
  <c r="O38" i="1"/>
  <c r="O37" i="1"/>
  <c r="O36" i="1"/>
  <c r="O35" i="1"/>
  <c r="O34" i="1"/>
  <c r="P31" i="1"/>
  <c r="P45" i="1" s="1"/>
  <c r="N31" i="1"/>
  <c r="N45" i="1" s="1"/>
  <c r="N47" i="1" s="1"/>
  <c r="N49" i="1" s="1"/>
  <c r="M31" i="1"/>
  <c r="M45" i="1" s="1"/>
  <c r="M47" i="1" s="1"/>
  <c r="M49" i="1" s="1"/>
  <c r="L31" i="1"/>
  <c r="K31" i="1"/>
  <c r="J31" i="1"/>
  <c r="J45" i="1" s="1"/>
  <c r="I31" i="1"/>
  <c r="I45" i="1" s="1"/>
  <c r="H31" i="1"/>
  <c r="H45" i="1" s="1"/>
  <c r="G31" i="1"/>
  <c r="G45" i="1" s="1"/>
  <c r="G47" i="1" s="1"/>
  <c r="G49" i="1" s="1"/>
  <c r="F31" i="1"/>
  <c r="F45" i="1" s="1"/>
  <c r="F47" i="1" s="1"/>
  <c r="F49" i="1" s="1"/>
  <c r="E31" i="1"/>
  <c r="E45" i="1" s="1"/>
  <c r="E47" i="1" s="1"/>
  <c r="E49" i="1" s="1"/>
  <c r="D31" i="1"/>
  <c r="C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P14" i="1"/>
  <c r="N14" i="1"/>
  <c r="M14" i="1"/>
  <c r="L14" i="1"/>
  <c r="K14" i="1"/>
  <c r="K47" i="1" s="1"/>
  <c r="K49" i="1" s="1"/>
  <c r="J14" i="1"/>
  <c r="J47" i="1" s="1"/>
  <c r="J49" i="1" s="1"/>
  <c r="I14" i="1"/>
  <c r="I47" i="1" s="1"/>
  <c r="I49" i="1" s="1"/>
  <c r="H14" i="1"/>
  <c r="H47" i="1" s="1"/>
  <c r="H49" i="1" s="1"/>
  <c r="G14" i="1"/>
  <c r="F14" i="1"/>
  <c r="E14" i="1"/>
  <c r="D14" i="1"/>
  <c r="C14" i="1"/>
  <c r="O14" i="1" s="1"/>
  <c r="O13" i="1"/>
  <c r="O12" i="1"/>
  <c r="O11" i="1"/>
  <c r="O9" i="1"/>
  <c r="O8" i="1"/>
  <c r="O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O45" i="1" l="1"/>
  <c r="P47" i="1"/>
  <c r="C47" i="1"/>
  <c r="O31" i="1"/>
  <c r="O47" i="1" l="1"/>
  <c r="C49" i="1"/>
  <c r="C58" i="1" s="1"/>
</calcChain>
</file>

<file path=xl/sharedStrings.xml><?xml version="1.0" encoding="utf-8"?>
<sst xmlns="http://schemas.openxmlformats.org/spreadsheetml/2006/main" count="50" uniqueCount="49">
  <si>
    <t>Nassau General Service Committee of AA</t>
  </si>
  <si>
    <t>Actual</t>
  </si>
  <si>
    <t>YTD</t>
  </si>
  <si>
    <t>Budget</t>
  </si>
  <si>
    <t>Beginning General Fund Balance *</t>
  </si>
  <si>
    <r>
      <t>R</t>
    </r>
    <r>
      <rPr>
        <b/>
        <sz val="14"/>
        <color rgb="FFFF0000"/>
        <rFont val="Calibri"/>
        <family val="2"/>
      </rPr>
      <t>evenues</t>
    </r>
  </si>
  <si>
    <t>Group Contributions</t>
  </si>
  <si>
    <t>Seventh Tradition</t>
  </si>
  <si>
    <t>Big Meeting</t>
  </si>
  <si>
    <t>Returned Cluster Money (Dormant account)</t>
  </si>
  <si>
    <t>($1193.70)</t>
  </si>
  <si>
    <t>LISTS</t>
  </si>
  <si>
    <t>Grapevine/LaVina Workshop</t>
  </si>
  <si>
    <t>Miscellaneous</t>
  </si>
  <si>
    <t>Total Revenues</t>
  </si>
  <si>
    <r>
      <t>G</t>
    </r>
    <r>
      <rPr>
        <b/>
        <sz val="14"/>
        <color rgb="FFFF0000"/>
        <rFont val="Calibri"/>
        <family val="2"/>
      </rPr>
      <t>eneral Expenses</t>
    </r>
  </si>
  <si>
    <t>GS Conf. Apprvd. Lit./Orientation Packages</t>
  </si>
  <si>
    <r>
      <t xml:space="preserve">Contribution to NCIG (Meeting space) </t>
    </r>
    <r>
      <rPr>
        <sz val="11"/>
        <color rgb="FFFF0000"/>
        <rFont val="Calibri"/>
        <family val="2"/>
      </rPr>
      <t>Pay in Oct.</t>
    </r>
  </si>
  <si>
    <t>Bank Charge, checks</t>
  </si>
  <si>
    <t>PayPal fees</t>
  </si>
  <si>
    <t>Office Supplies</t>
  </si>
  <si>
    <t>Officer Travel(gas,parking,tolls,hotels,registration,food)</t>
  </si>
  <si>
    <t>P.O. Box, Postage, Envelopes, Mailings, Printing/Labels</t>
  </si>
  <si>
    <t>Committee Chair Expenses</t>
  </si>
  <si>
    <t>Workshops and Service participation(Zoom)</t>
  </si>
  <si>
    <t>GSR Support</t>
  </si>
  <si>
    <t>Cluster Expenses</t>
  </si>
  <si>
    <t>NGSG Meeting Coffee/Donuts</t>
  </si>
  <si>
    <t>Purchase of Hybrid Meeting Equipment</t>
  </si>
  <si>
    <t>Nassau General Service Group Website</t>
  </si>
  <si>
    <t>Total General Expenses</t>
  </si>
  <si>
    <t>Event Expenses</t>
  </si>
  <si>
    <t>LISTS  (Co-host Counties Contribution)</t>
  </si>
  <si>
    <t>BIG Meeting</t>
  </si>
  <si>
    <t>NERAASA (Pittsburgh, 2022; Albany, 2023)</t>
  </si>
  <si>
    <t>NERF (N/A 2022; Boston, 2023)</t>
  </si>
  <si>
    <t>SENY Convention (Tarrytown N.Y.)</t>
  </si>
  <si>
    <t>NYS Info. Workshop</t>
  </si>
  <si>
    <t>Area 49 Assembly</t>
  </si>
  <si>
    <t>Total Event Expenses</t>
  </si>
  <si>
    <t xml:space="preserve"> Total Expenses</t>
  </si>
  <si>
    <t>Operating Income</t>
  </si>
  <si>
    <t>Ending Fund Balance</t>
  </si>
  <si>
    <t>Prudent Reserve</t>
  </si>
  <si>
    <t>* Beginning Balance - reflects any outstanding checks that may not have yet been cashed.</t>
  </si>
  <si>
    <t>Unity Breakfast</t>
  </si>
  <si>
    <t xml:space="preserve">     Revenues</t>
  </si>
  <si>
    <t xml:space="preserve">     Expenses                                                            ($3000 deposit for 2023 paid 10/2022)</t>
  </si>
  <si>
    <t>Bank balance including Unity Breakfast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</si>
</sst>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&quot; &quot;;[Red]&quot;($&quot;#,##0.00&quot;)&quot;"/>
    <numFmt numFmtId="165" formatCode="[$$-409]#,##0.00;[Red]&quot;-&quot;[$$-409]#,##0.00"/>
    <numFmt numFmtId="166" formatCode="m/d/yyyy"/>
    <numFmt numFmtId="167" formatCode="mm/dd/yy"/>
    <numFmt numFmtId="168" formatCode="#"/>
    <numFmt numFmtId="169" formatCode="&quot; $&quot;#,##0.00&quot; &quot;;&quot; $(&quot;#,##0.00&quot;)&quot;;&quot; $-&quot;#&quot; &quot;;@&quot; &quot;"/>
  </numFmts>
  <fonts count="13" x14ac:knownFonts="1">
    <font>
      <sz val="12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2"/>
      <color rgb="FF000000"/>
      <name val="Calibri"/>
      <family val="2"/>
    </font>
    <font>
      <sz val="14"/>
      <color rgb="FFFF0000"/>
      <name val="Calibri"/>
      <family val="2"/>
    </font>
    <font>
      <b/>
      <sz val="14"/>
      <color rgb="FFFF0000"/>
      <name val="Calibri"/>
      <family val="2"/>
    </font>
    <font>
      <sz val="11"/>
      <color rgb="FFFF0000"/>
      <name val="Calibri"/>
      <family val="2"/>
    </font>
    <font>
      <b/>
      <sz val="9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999999"/>
      </top>
      <bottom style="thin">
        <color rgb="FF999999"/>
      </bottom>
      <diagonal/>
    </border>
    <border>
      <left style="medium">
        <color rgb="FF000000"/>
      </left>
      <right style="medium">
        <color rgb="FF000000"/>
      </right>
      <top style="thin">
        <color rgb="FF999999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999999"/>
      </bottom>
      <diagonal/>
    </border>
    <border>
      <left style="medium">
        <color rgb="FF000000"/>
      </left>
      <right/>
      <top style="thin">
        <color rgb="FF999999"/>
      </top>
      <bottom style="thin">
        <color rgb="FF999999"/>
      </bottom>
      <diagonal/>
    </border>
    <border>
      <left style="medium">
        <color rgb="FF000000"/>
      </left>
      <right style="medium">
        <color rgb="FF000000"/>
      </right>
      <top style="thin">
        <color rgb="FF999999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999999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0" fontId="1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1" fillId="2" borderId="0" xfId="1" applyFill="1" applyAlignment="1">
      <alignment wrapText="1"/>
    </xf>
    <xf numFmtId="165" fontId="1" fillId="2" borderId="0" xfId="1" applyNumberFormat="1" applyFill="1" applyAlignment="1">
      <alignment wrapText="1"/>
    </xf>
    <xf numFmtId="0" fontId="4" fillId="2" borderId="0" xfId="1" applyFont="1" applyFill="1" applyBorder="1" applyAlignment="1">
      <alignment horizontal="center" vertical="top"/>
    </xf>
    <xf numFmtId="0" fontId="1" fillId="0" borderId="0" xfId="1"/>
    <xf numFmtId="0" fontId="1" fillId="0" borderId="1" xfId="1" applyBorder="1" applyAlignment="1">
      <alignment wrapText="1"/>
    </xf>
    <xf numFmtId="166" fontId="5" fillId="0" borderId="0" xfId="1" applyNumberFormat="1" applyFont="1" applyBorder="1"/>
    <xf numFmtId="167" fontId="5" fillId="0" borderId="0" xfId="1" applyNumberFormat="1" applyFont="1" applyBorder="1"/>
    <xf numFmtId="0" fontId="5" fillId="0" borderId="2" xfId="1" applyFont="1" applyBorder="1" applyAlignment="1">
      <alignment horizontal="center"/>
    </xf>
    <xf numFmtId="166" fontId="5" fillId="0" borderId="0" xfId="1" applyNumberFormat="1" applyFont="1" applyBorder="1" applyAlignment="1">
      <alignment horizontal="right"/>
    </xf>
    <xf numFmtId="0" fontId="5" fillId="0" borderId="3" xfId="1" applyFont="1" applyBorder="1" applyAlignment="1">
      <alignment horizontal="center"/>
    </xf>
    <xf numFmtId="0" fontId="1" fillId="0" borderId="0" xfId="1" applyBorder="1"/>
    <xf numFmtId="0" fontId="5" fillId="0" borderId="1" xfId="1" applyFont="1" applyBorder="1" applyAlignment="1">
      <alignment horizontal="center" wrapText="1"/>
    </xf>
    <xf numFmtId="165" fontId="1" fillId="0" borderId="0" xfId="1" applyNumberFormat="1" applyBorder="1"/>
    <xf numFmtId="0" fontId="5" fillId="0" borderId="4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2" borderId="3" xfId="1" applyFont="1" applyFill="1" applyBorder="1" applyAlignment="1">
      <alignment wrapText="1"/>
    </xf>
    <xf numFmtId="164" fontId="5" fillId="2" borderId="1" xfId="1" applyNumberFormat="1" applyFont="1" applyFill="1" applyBorder="1"/>
    <xf numFmtId="164" fontId="5" fillId="2" borderId="0" xfId="1" applyNumberFormat="1" applyFont="1" applyFill="1" applyBorder="1"/>
    <xf numFmtId="165" fontId="5" fillId="2" borderId="0" xfId="1" applyNumberFormat="1" applyFont="1" applyFill="1" applyBorder="1"/>
    <xf numFmtId="165" fontId="5" fillId="2" borderId="0" xfId="1" applyNumberFormat="1" applyFont="1" applyFill="1" applyBorder="1" applyAlignment="1">
      <alignment horizontal="right"/>
    </xf>
    <xf numFmtId="164" fontId="5" fillId="0" borderId="3" xfId="1" applyNumberFormat="1" applyFont="1" applyFill="1" applyBorder="1"/>
    <xf numFmtId="0" fontId="5" fillId="0" borderId="3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1" fillId="0" borderId="3" xfId="1" applyBorder="1"/>
    <xf numFmtId="164" fontId="1" fillId="0" borderId="1" xfId="1" applyNumberFormat="1" applyFont="1" applyFill="1" applyBorder="1" applyAlignment="1">
      <alignment wrapText="1"/>
    </xf>
    <xf numFmtId="164" fontId="1" fillId="0" borderId="0" xfId="1" applyNumberFormat="1" applyBorder="1"/>
    <xf numFmtId="164" fontId="1" fillId="0" borderId="3" xfId="1" applyNumberFormat="1" applyFill="1" applyBorder="1"/>
    <xf numFmtId="164" fontId="5" fillId="0" borderId="5" xfId="1" applyNumberFormat="1" applyFont="1" applyBorder="1" applyAlignment="1">
      <alignment wrapText="1"/>
    </xf>
    <xf numFmtId="2" fontId="1" fillId="0" borderId="0" xfId="1" applyNumberFormat="1"/>
    <xf numFmtId="165" fontId="1" fillId="0" borderId="1" xfId="1" applyNumberFormat="1" applyBorder="1"/>
    <xf numFmtId="164" fontId="1" fillId="0" borderId="1" xfId="1" applyNumberFormat="1" applyBorder="1" applyAlignment="1">
      <alignment horizontal="right"/>
    </xf>
    <xf numFmtId="164" fontId="1" fillId="0" borderId="3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0" fontId="5" fillId="0" borderId="5" xfId="1" applyFont="1" applyBorder="1" applyAlignment="1">
      <alignment wrapText="1"/>
    </xf>
    <xf numFmtId="0" fontId="5" fillId="0" borderId="6" xfId="1" applyFont="1" applyBorder="1" applyAlignment="1">
      <alignment wrapText="1"/>
    </xf>
    <xf numFmtId="0" fontId="5" fillId="0" borderId="7" xfId="1" applyFont="1" applyBorder="1" applyAlignment="1">
      <alignment wrapText="1"/>
    </xf>
    <xf numFmtId="164" fontId="1" fillId="0" borderId="8" xfId="1" applyNumberFormat="1" applyBorder="1"/>
    <xf numFmtId="165" fontId="1" fillId="0" borderId="8" xfId="1" applyNumberFormat="1" applyBorder="1"/>
    <xf numFmtId="0" fontId="1" fillId="0" borderId="8" xfId="1" applyBorder="1"/>
    <xf numFmtId="0" fontId="5" fillId="0" borderId="4" xfId="1" applyFont="1" applyBorder="1" applyAlignment="1">
      <alignment wrapText="1"/>
    </xf>
    <xf numFmtId="0" fontId="7" fillId="0" borderId="1" xfId="1" applyFont="1" applyBorder="1" applyAlignment="1">
      <alignment wrapText="1"/>
    </xf>
    <xf numFmtId="165" fontId="7" fillId="0" borderId="1" xfId="1" applyNumberFormat="1" applyFont="1" applyBorder="1" applyAlignment="1">
      <alignment wrapText="1"/>
    </xf>
    <xf numFmtId="164" fontId="7" fillId="0" borderId="0" xfId="1" applyNumberFormat="1" applyFont="1" applyBorder="1"/>
    <xf numFmtId="165" fontId="7" fillId="0" borderId="0" xfId="1" applyNumberFormat="1" applyFont="1" applyBorder="1"/>
    <xf numFmtId="164" fontId="5" fillId="0" borderId="0" xfId="1" applyNumberFormat="1" applyFont="1" applyBorder="1"/>
    <xf numFmtId="164" fontId="7" fillId="0" borderId="2" xfId="1" applyNumberFormat="1" applyFont="1" applyBorder="1"/>
    <xf numFmtId="165" fontId="7" fillId="0" borderId="9" xfId="1" applyNumberFormat="1" applyFont="1" applyBorder="1" applyAlignment="1">
      <alignment wrapText="1"/>
    </xf>
    <xf numFmtId="165" fontId="5" fillId="0" borderId="0" xfId="1" applyNumberFormat="1" applyFont="1" applyBorder="1"/>
    <xf numFmtId="10" fontId="1" fillId="0" borderId="0" xfId="1" applyNumberFormat="1"/>
    <xf numFmtId="0" fontId="1" fillId="0" borderId="1" xfId="1" applyFont="1" applyFill="1" applyBorder="1" applyAlignment="1">
      <alignment wrapText="1"/>
    </xf>
    <xf numFmtId="164" fontId="1" fillId="0" borderId="0" xfId="1" applyNumberFormat="1" applyFill="1" applyBorder="1"/>
    <xf numFmtId="165" fontId="1" fillId="0" borderId="0" xfId="1" applyNumberFormat="1" applyFill="1" applyBorder="1"/>
    <xf numFmtId="0" fontId="1" fillId="0" borderId="0" xfId="1" applyFill="1" applyBorder="1"/>
    <xf numFmtId="164" fontId="5" fillId="0" borderId="5" xfId="1" applyNumberFormat="1" applyFont="1" applyFill="1" applyBorder="1" applyAlignment="1">
      <alignment wrapText="1"/>
    </xf>
    <xf numFmtId="0" fontId="1" fillId="0" borderId="0" xfId="1" applyFill="1"/>
    <xf numFmtId="165" fontId="1" fillId="0" borderId="0" xfId="1" applyNumberFormat="1" applyFill="1"/>
    <xf numFmtId="165" fontId="1" fillId="0" borderId="0" xfId="1" applyNumberForma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 wrapText="1"/>
    </xf>
    <xf numFmtId="164" fontId="5" fillId="0" borderId="5" xfId="1" applyNumberFormat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1" xfId="1" applyFont="1" applyBorder="1" applyAlignment="1">
      <alignment wrapText="1"/>
    </xf>
    <xf numFmtId="164" fontId="1" fillId="0" borderId="7" xfId="1" applyNumberFormat="1" applyFont="1" applyBorder="1" applyAlignment="1">
      <alignment wrapText="1"/>
    </xf>
    <xf numFmtId="164" fontId="1" fillId="0" borderId="4" xfId="1" applyNumberFormat="1" applyBorder="1"/>
    <xf numFmtId="164" fontId="5" fillId="0" borderId="11" xfId="1" applyNumberFormat="1" applyFont="1" applyBorder="1" applyAlignment="1">
      <alignment wrapText="1"/>
    </xf>
    <xf numFmtId="165" fontId="7" fillId="0" borderId="12" xfId="1" applyNumberFormat="1" applyFont="1" applyBorder="1"/>
    <xf numFmtId="164" fontId="7" fillId="0" borderId="3" xfId="1" applyNumberFormat="1" applyFont="1" applyBorder="1"/>
    <xf numFmtId="164" fontId="7" fillId="0" borderId="9" xfId="1" applyNumberFormat="1" applyFont="1" applyBorder="1" applyAlignment="1">
      <alignment wrapText="1"/>
    </xf>
    <xf numFmtId="164" fontId="1" fillId="0" borderId="3" xfId="1" applyNumberFormat="1" applyBorder="1"/>
    <xf numFmtId="0" fontId="9" fillId="0" borderId="1" xfId="1" applyFont="1" applyBorder="1" applyAlignment="1">
      <alignment wrapText="1"/>
    </xf>
    <xf numFmtId="165" fontId="1" fillId="0" borderId="0" xfId="1" applyNumberFormat="1" applyFont="1" applyFill="1" applyBorder="1"/>
    <xf numFmtId="164" fontId="1" fillId="0" borderId="0" xfId="1" applyNumberFormat="1" applyFont="1" applyFill="1" applyBorder="1"/>
    <xf numFmtId="164" fontId="1" fillId="0" borderId="3" xfId="1" applyNumberFormat="1" applyFont="1" applyFill="1" applyBorder="1"/>
    <xf numFmtId="0" fontId="1" fillId="0" borderId="0" xfId="1" applyFont="1" applyFill="1" applyBorder="1"/>
    <xf numFmtId="0" fontId="1" fillId="0" borderId="0" xfId="1" applyFill="1" applyAlignment="1">
      <alignment vertical="center" wrapText="1"/>
    </xf>
    <xf numFmtId="165" fontId="1" fillId="0" borderId="13" xfId="1" applyNumberFormat="1" applyFill="1" applyBorder="1"/>
    <xf numFmtId="164" fontId="5" fillId="0" borderId="14" xfId="1" applyNumberFormat="1" applyFont="1" applyFill="1" applyBorder="1" applyAlignment="1">
      <alignment wrapText="1"/>
    </xf>
    <xf numFmtId="164" fontId="7" fillId="0" borderId="15" xfId="1" applyNumberFormat="1" applyFont="1" applyBorder="1"/>
    <xf numFmtId="165" fontId="7" fillId="0" borderId="15" xfId="1" applyNumberFormat="1" applyFont="1" applyBorder="1"/>
    <xf numFmtId="165" fontId="7" fillId="0" borderId="15" xfId="2" applyNumberFormat="1" applyFont="1" applyFill="1" applyBorder="1" applyAlignment="1" applyProtection="1"/>
    <xf numFmtId="165" fontId="7" fillId="0" borderId="16" xfId="1" applyNumberFormat="1" applyFont="1" applyBorder="1"/>
    <xf numFmtId="164" fontId="7" fillId="0" borderId="3" xfId="1" applyNumberFormat="1" applyFont="1" applyBorder="1" applyAlignment="1">
      <alignment wrapText="1"/>
    </xf>
    <xf numFmtId="164" fontId="5" fillId="0" borderId="3" xfId="1" applyNumberFormat="1" applyFont="1" applyBorder="1"/>
    <xf numFmtId="0" fontId="11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5" fillId="0" borderId="0" xfId="1" applyNumberFormat="1" applyFont="1" applyBorder="1" applyAlignment="1">
      <alignment vertical="center"/>
    </xf>
    <xf numFmtId="165" fontId="1" fillId="0" borderId="0" xfId="1" applyNumberFormat="1" applyBorder="1" applyAlignment="1">
      <alignment vertical="center"/>
    </xf>
    <xf numFmtId="0" fontId="1" fillId="0" borderId="0" xfId="1" applyBorder="1" applyAlignment="1">
      <alignment vertical="center"/>
    </xf>
    <xf numFmtId="164" fontId="1" fillId="0" borderId="4" xfId="1" applyNumberFormat="1" applyBorder="1" applyAlignment="1">
      <alignment vertical="center"/>
    </xf>
    <xf numFmtId="164" fontId="5" fillId="0" borderId="17" xfId="1" applyNumberFormat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0" fontId="1" fillId="0" borderId="2" xfId="1" applyBorder="1"/>
    <xf numFmtId="0" fontId="1" fillId="0" borderId="13" xfId="1" applyBorder="1" applyAlignment="1">
      <alignment wrapText="1"/>
    </xf>
    <xf numFmtId="165" fontId="7" fillId="0" borderId="13" xfId="1" applyNumberFormat="1" applyFont="1" applyBorder="1" applyAlignment="1">
      <alignment wrapText="1"/>
    </xf>
    <xf numFmtId="0" fontId="1" fillId="0" borderId="13" xfId="1" applyBorder="1" applyAlignment="1">
      <alignment horizontal="center"/>
    </xf>
    <xf numFmtId="0" fontId="7" fillId="0" borderId="1" xfId="1" applyFont="1" applyBorder="1" applyAlignment="1">
      <alignment horizontal="left" wrapText="1"/>
    </xf>
    <xf numFmtId="165" fontId="7" fillId="0" borderId="1" xfId="1" applyNumberFormat="1" applyFont="1" applyBorder="1"/>
    <xf numFmtId="165" fontId="7" fillId="0" borderId="3" xfId="1" applyNumberFormat="1" applyFont="1" applyBorder="1"/>
    <xf numFmtId="0" fontId="5" fillId="0" borderId="0" xfId="1" applyFont="1" applyBorder="1" applyAlignment="1">
      <alignment vertical="top"/>
    </xf>
    <xf numFmtId="0" fontId="7" fillId="2" borderId="1" xfId="1" applyFont="1" applyFill="1" applyBorder="1" applyAlignment="1">
      <alignment wrapText="1"/>
    </xf>
    <xf numFmtId="165" fontId="7" fillId="2" borderId="1" xfId="1" applyNumberFormat="1" applyFont="1" applyFill="1" applyBorder="1"/>
    <xf numFmtId="164" fontId="7" fillId="2" borderId="0" xfId="1" applyNumberFormat="1" applyFont="1" applyFill="1" applyBorder="1"/>
    <xf numFmtId="165" fontId="7" fillId="2" borderId="0" xfId="1" applyNumberFormat="1" applyFont="1" applyFill="1" applyBorder="1"/>
    <xf numFmtId="0" fontId="5" fillId="0" borderId="13" xfId="1" applyFont="1" applyBorder="1" applyAlignment="1">
      <alignment wrapText="1"/>
    </xf>
    <xf numFmtId="0" fontId="7" fillId="2" borderId="7" xfId="1" applyFont="1" applyFill="1" applyBorder="1" applyAlignment="1">
      <alignment wrapText="1"/>
    </xf>
    <xf numFmtId="0" fontId="1" fillId="0" borderId="12" xfId="1" applyFont="1" applyBorder="1" applyAlignment="1">
      <alignment wrapText="1"/>
    </xf>
    <xf numFmtId="165" fontId="7" fillId="0" borderId="12" xfId="1" applyNumberFormat="1" applyFont="1" applyFill="1" applyBorder="1"/>
    <xf numFmtId="165" fontId="7" fillId="0" borderId="15" xfId="1" applyNumberFormat="1" applyFont="1" applyFill="1" applyBorder="1"/>
    <xf numFmtId="0" fontId="7" fillId="0" borderId="1" xfId="1" applyFont="1" applyFill="1" applyBorder="1" applyAlignment="1">
      <alignment wrapText="1"/>
    </xf>
    <xf numFmtId="165" fontId="7" fillId="0" borderId="1" xfId="1" applyNumberFormat="1" applyFont="1" applyFill="1" applyBorder="1"/>
    <xf numFmtId="165" fontId="7" fillId="0" borderId="0" xfId="1" applyNumberFormat="1" applyFont="1" applyFill="1" applyBorder="1"/>
    <xf numFmtId="0" fontId="12" fillId="0" borderId="1" xfId="1" applyFont="1" applyFill="1" applyBorder="1" applyAlignment="1">
      <alignment wrapText="1"/>
    </xf>
    <xf numFmtId="165" fontId="5" fillId="0" borderId="0" xfId="1" applyNumberFormat="1" applyFont="1" applyFill="1" applyBorder="1"/>
    <xf numFmtId="165" fontId="1" fillId="0" borderId="3" xfId="1" applyNumberFormat="1" applyBorder="1"/>
    <xf numFmtId="165" fontId="12" fillId="0" borderId="1" xfId="1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65" fontId="5" fillId="0" borderId="18" xfId="1" applyNumberFormat="1" applyFont="1" applyBorder="1"/>
    <xf numFmtId="0" fontId="5" fillId="0" borderId="3" xfId="1" applyFont="1" applyBorder="1"/>
    <xf numFmtId="0" fontId="7" fillId="0" borderId="1" xfId="1" applyFont="1" applyFill="1" applyBorder="1" applyAlignment="1">
      <alignment horizontal="right" wrapText="1"/>
    </xf>
    <xf numFmtId="0" fontId="1" fillId="0" borderId="7" xfId="1" applyBorder="1" applyAlignment="1">
      <alignment wrapText="1"/>
    </xf>
    <xf numFmtId="0" fontId="1" fillId="0" borderId="4" xfId="1" applyBorder="1"/>
    <xf numFmtId="0" fontId="5" fillId="0" borderId="19" xfId="1" applyFont="1" applyBorder="1" applyAlignment="1">
      <alignment wrapText="1"/>
    </xf>
    <xf numFmtId="165" fontId="1" fillId="0" borderId="0" xfId="1" applyNumberFormat="1"/>
    <xf numFmtId="0" fontId="5" fillId="0" borderId="0" xfId="1" applyFont="1"/>
    <xf numFmtId="0" fontId="1" fillId="0" borderId="0" xfId="1" applyAlignment="1">
      <alignment wrapText="1"/>
    </xf>
    <xf numFmtId="49" fontId="1" fillId="0" borderId="0" xfId="1" applyNumberFormat="1" applyAlignment="1">
      <alignment horizontal="right"/>
    </xf>
    <xf numFmtId="168" fontId="1" fillId="0" borderId="0" xfId="1" applyNumberFormat="1" applyAlignment="1">
      <alignment horizontal="right" vertical="center"/>
    </xf>
    <xf numFmtId="168" fontId="1" fillId="0" borderId="0" xfId="1" applyNumberFormat="1" applyAlignment="1">
      <alignment horizontal="right"/>
    </xf>
    <xf numFmtId="165" fontId="1" fillId="0" borderId="0" xfId="1" applyNumberFormat="1" applyAlignment="1">
      <alignment horizontal="left"/>
    </xf>
    <xf numFmtId="0" fontId="1" fillId="0" borderId="0" xfId="1" applyAlignment="1">
      <alignment horizontal="right"/>
    </xf>
    <xf numFmtId="0" fontId="0" fillId="0" borderId="0" xfId="0" applyFill="1" applyBorder="1"/>
  </cellXfs>
  <cellStyles count="7">
    <cellStyle name="Excel Built-in Normal" xfId="1"/>
    <cellStyle name="Excel_BuiltIn_Currency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94274</xdr:colOff>
      <xdr:row>35</xdr:row>
      <xdr:rowOff>185440</xdr:rowOff>
    </xdr:from>
    <xdr:ext cx="183977" cy="272491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1F1AACC8-F239-04EA-C597-B70E24934174}"/>
            </a:ext>
          </a:extLst>
        </xdr:cNvPr>
        <xdr:cNvSpPr/>
      </xdr:nvSpPr>
      <xdr:spPr>
        <a:xfrm>
          <a:off x="29202674" y="7665740"/>
          <a:ext cx="183977" cy="272491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89976" tIns="46817" rIns="89976" bIns="46817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</a:endParaRPr>
        </a:p>
      </xdr:txBody>
    </xdr:sp>
    <xdr:clientData/>
  </xdr:oneCellAnchor>
  <xdr:oneCellAnchor>
    <xdr:from>
      <xdr:col>17</xdr:col>
      <xdr:colOff>303123</xdr:colOff>
      <xdr:row>44</xdr:row>
      <xdr:rowOff>51846</xdr:rowOff>
    </xdr:from>
    <xdr:ext cx="185440" cy="284744"/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251F4FAF-A83C-AF54-B655-8D5A6CF7BA63}"/>
            </a:ext>
          </a:extLst>
        </xdr:cNvPr>
        <xdr:cNvSpPr/>
      </xdr:nvSpPr>
      <xdr:spPr>
        <a:xfrm>
          <a:off x="29411523" y="9284746"/>
          <a:ext cx="185440" cy="284744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89976" tIns="46817" rIns="89976" bIns="46817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</a:endParaRPr>
        </a:p>
      </xdr:txBody>
    </xdr:sp>
    <xdr:clientData/>
  </xdr:oneCellAnchor>
  <xdr:oneCellAnchor>
    <xdr:from>
      <xdr:col>16</xdr:col>
      <xdr:colOff>276880</xdr:colOff>
      <xdr:row>33</xdr:row>
      <xdr:rowOff>89245</xdr:rowOff>
    </xdr:from>
    <xdr:ext cx="185440" cy="273954"/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id="{2ECEC683-91FB-1AFD-F64B-3B2DDC0127AB}"/>
            </a:ext>
          </a:extLst>
        </xdr:cNvPr>
        <xdr:cNvSpPr/>
      </xdr:nvSpPr>
      <xdr:spPr>
        <a:xfrm>
          <a:off x="23733780" y="7163145"/>
          <a:ext cx="185440" cy="273954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89976" tIns="46817" rIns="89976" bIns="46817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tabSelected="1" workbookViewId="0"/>
  </sheetViews>
  <sheetFormatPr baseColWidth="10" defaultRowHeight="12.75" x14ac:dyDescent="0.2"/>
  <cols>
    <col min="1" max="1" width="7.7109375" style="1" customWidth="1"/>
    <col min="2" max="2" width="55.140625" style="128" customWidth="1"/>
    <col min="3" max="3" width="16.140625" style="126" customWidth="1"/>
    <col min="4" max="4" width="12.85546875" style="5" customWidth="1"/>
    <col min="5" max="5" width="13" style="126" customWidth="1"/>
    <col min="6" max="6" width="14.28515625" style="5" customWidth="1"/>
    <col min="7" max="7" width="14.42578125" style="126" customWidth="1"/>
    <col min="8" max="8" width="14.28515625" style="5" customWidth="1"/>
    <col min="9" max="9" width="13.85546875" style="126" customWidth="1"/>
    <col min="10" max="10" width="13.85546875" style="5" customWidth="1"/>
    <col min="11" max="11" width="14.28515625" style="5" customWidth="1"/>
    <col min="12" max="12" width="14.85546875" style="5" customWidth="1"/>
    <col min="13" max="13" width="14.85546875" style="126" customWidth="1"/>
    <col min="14" max="14" width="14.85546875" style="5" customWidth="1"/>
    <col min="15" max="15" width="15" style="5" customWidth="1"/>
    <col min="16" max="16" width="14.42578125" style="128" customWidth="1"/>
    <col min="17" max="17" width="63.5703125" style="5" customWidth="1"/>
    <col min="18" max="18" width="22.7109375" style="5" customWidth="1"/>
    <col min="19" max="256" width="9.140625" style="5" customWidth="1"/>
    <col min="257" max="1024" width="12.28515625" customWidth="1"/>
  </cols>
  <sheetData>
    <row r="1" spans="1:18" ht="30" customHeight="1" thickBot="1" x14ac:dyDescent="0.25">
      <c r="B1" s="2"/>
      <c r="C1" s="2"/>
      <c r="D1" s="2"/>
      <c r="E1" s="3"/>
      <c r="F1" s="2"/>
      <c r="G1" s="3"/>
      <c r="H1" s="4" t="s">
        <v>0</v>
      </c>
      <c r="I1" s="2"/>
      <c r="J1" s="2"/>
      <c r="K1" s="2"/>
      <c r="L1" s="2"/>
      <c r="M1" s="3"/>
      <c r="N1" s="2"/>
      <c r="O1" s="2"/>
      <c r="P1" s="2"/>
    </row>
    <row r="2" spans="1:18" ht="16" x14ac:dyDescent="0.2">
      <c r="B2" s="6"/>
      <c r="C2" s="7">
        <v>44927</v>
      </c>
      <c r="D2" s="7">
        <v>44958</v>
      </c>
      <c r="E2" s="8">
        <v>44986</v>
      </c>
      <c r="F2" s="7">
        <v>45017</v>
      </c>
      <c r="G2" s="8">
        <v>45047</v>
      </c>
      <c r="H2" s="7">
        <v>45078</v>
      </c>
      <c r="I2" s="8">
        <v>45108</v>
      </c>
      <c r="J2" s="7">
        <v>45139</v>
      </c>
      <c r="K2" s="7">
        <v>45170</v>
      </c>
      <c r="L2" s="7">
        <v>45200</v>
      </c>
      <c r="M2" s="8">
        <v>45231</v>
      </c>
      <c r="N2" s="7">
        <v>45261</v>
      </c>
      <c r="O2" s="9" t="s">
        <v>1</v>
      </c>
      <c r="P2" s="9"/>
    </row>
    <row r="3" spans="1:18" ht="16" x14ac:dyDescent="0.2">
      <c r="B3" s="6"/>
      <c r="C3" s="7">
        <v>44957</v>
      </c>
      <c r="D3" s="7">
        <v>44985</v>
      </c>
      <c r="E3" s="8">
        <v>45016</v>
      </c>
      <c r="F3" s="10">
        <v>45046</v>
      </c>
      <c r="G3" s="8">
        <v>45077</v>
      </c>
      <c r="H3" s="7">
        <v>45107</v>
      </c>
      <c r="I3" s="8">
        <v>45138</v>
      </c>
      <c r="J3" s="7">
        <v>45169</v>
      </c>
      <c r="K3" s="7">
        <v>45199</v>
      </c>
      <c r="L3" s="7">
        <v>45230</v>
      </c>
      <c r="M3" s="8">
        <v>45260</v>
      </c>
      <c r="N3" s="7">
        <v>45291</v>
      </c>
      <c r="O3" s="11" t="s">
        <v>2</v>
      </c>
      <c r="P3" s="11" t="s">
        <v>3</v>
      </c>
      <c r="Q3" s="134"/>
      <c r="R3" s="134"/>
    </row>
    <row r="4" spans="1:18" ht="17" thickBot="1" x14ac:dyDescent="0.25">
      <c r="B4" s="6"/>
      <c r="C4" s="13"/>
      <c r="D4" s="12"/>
      <c r="E4" s="14"/>
      <c r="F4" s="12"/>
      <c r="G4" s="14"/>
      <c r="H4" s="12"/>
      <c r="I4" s="14"/>
      <c r="J4" s="12"/>
      <c r="K4" s="12"/>
      <c r="L4" s="12"/>
      <c r="M4" s="14"/>
      <c r="N4" s="12"/>
      <c r="O4" s="15">
        <v>2023</v>
      </c>
      <c r="P4" s="16">
        <v>2023</v>
      </c>
    </row>
    <row r="5" spans="1:18" ht="17" x14ac:dyDescent="0.2">
      <c r="A5" s="1">
        <v>5</v>
      </c>
      <c r="B5" s="17" t="s">
        <v>4</v>
      </c>
      <c r="C5" s="18">
        <v>41428.639999999999</v>
      </c>
      <c r="D5" s="19"/>
      <c r="E5" s="20"/>
      <c r="F5" s="19"/>
      <c r="G5" s="20"/>
      <c r="H5" s="20"/>
      <c r="I5" s="21"/>
      <c r="J5" s="19"/>
      <c r="K5" s="19"/>
      <c r="L5" s="19"/>
      <c r="M5" s="20"/>
      <c r="N5" s="19"/>
      <c r="O5" s="22"/>
      <c r="P5" s="23"/>
    </row>
    <row r="6" spans="1:18" ht="20" x14ac:dyDescent="0.25">
      <c r="A6" s="1">
        <f t="shared" ref="A6:A37" si="0">A5+1</f>
        <v>6</v>
      </c>
      <c r="B6" s="24" t="s">
        <v>5</v>
      </c>
      <c r="C6" s="25"/>
      <c r="D6" s="12"/>
      <c r="E6" s="14"/>
      <c r="F6" s="12"/>
      <c r="G6" s="14"/>
      <c r="H6" s="14"/>
      <c r="I6" s="14"/>
      <c r="J6" s="12"/>
      <c r="K6" s="14"/>
      <c r="L6" s="12"/>
      <c r="M6" s="14"/>
      <c r="N6" s="12"/>
      <c r="O6" s="26"/>
      <c r="P6" s="23"/>
    </row>
    <row r="7" spans="1:18" ht="16" x14ac:dyDescent="0.2">
      <c r="A7" s="1">
        <f t="shared" si="0"/>
        <v>7</v>
      </c>
      <c r="B7" s="6" t="s">
        <v>6</v>
      </c>
      <c r="C7" s="27">
        <v>2564.15</v>
      </c>
      <c r="D7" s="28"/>
      <c r="E7" s="14"/>
      <c r="F7" s="28"/>
      <c r="G7" s="14"/>
      <c r="H7" s="14"/>
      <c r="I7" s="14"/>
      <c r="J7" s="28"/>
      <c r="K7" s="14"/>
      <c r="L7" s="28"/>
      <c r="M7" s="14"/>
      <c r="N7" s="28"/>
      <c r="O7" s="29">
        <f>SUM(C7:N7)</f>
        <v>2564.15</v>
      </c>
      <c r="P7" s="30">
        <v>16000</v>
      </c>
      <c r="Q7" s="31"/>
    </row>
    <row r="8" spans="1:18" ht="16" x14ac:dyDescent="0.2">
      <c r="A8" s="1">
        <f t="shared" si="0"/>
        <v>8</v>
      </c>
      <c r="B8" s="6" t="s">
        <v>7</v>
      </c>
      <c r="C8" s="27">
        <v>1254.7</v>
      </c>
      <c r="D8" s="28"/>
      <c r="E8" s="14"/>
      <c r="F8" s="28"/>
      <c r="G8" s="14"/>
      <c r="H8" s="14"/>
      <c r="I8" s="14"/>
      <c r="J8" s="28"/>
      <c r="K8" s="14"/>
      <c r="L8" s="28"/>
      <c r="M8" s="14"/>
      <c r="N8" s="28"/>
      <c r="O8" s="29">
        <f>SUM(C8:N8)</f>
        <v>1254.7</v>
      </c>
      <c r="P8" s="30">
        <v>1000</v>
      </c>
      <c r="Q8" s="31"/>
    </row>
    <row r="9" spans="1:18" ht="16" x14ac:dyDescent="0.2">
      <c r="A9" s="1">
        <f t="shared" si="0"/>
        <v>9</v>
      </c>
      <c r="B9" s="6" t="s">
        <v>8</v>
      </c>
      <c r="C9" s="32">
        <v>55</v>
      </c>
      <c r="D9" s="12"/>
      <c r="E9" s="14"/>
      <c r="F9" s="28"/>
      <c r="G9" s="14"/>
      <c r="H9" s="14"/>
      <c r="I9" s="12"/>
      <c r="J9" s="12"/>
      <c r="K9" s="12"/>
      <c r="L9" s="12"/>
      <c r="M9" s="14"/>
      <c r="N9" s="12"/>
      <c r="O9" s="29">
        <f>SUM(C9:N9)</f>
        <v>55</v>
      </c>
      <c r="P9" s="26"/>
    </row>
    <row r="10" spans="1:18" ht="16" x14ac:dyDescent="0.2">
      <c r="A10" s="1">
        <f t="shared" si="0"/>
        <v>10</v>
      </c>
      <c r="B10" s="6" t="s">
        <v>9</v>
      </c>
      <c r="C10" s="33"/>
      <c r="D10" s="28"/>
      <c r="E10" s="14"/>
      <c r="F10" s="28"/>
      <c r="G10" s="14"/>
      <c r="H10" s="14"/>
      <c r="I10" s="14"/>
      <c r="J10" s="12"/>
      <c r="K10" s="14"/>
      <c r="L10" s="12"/>
      <c r="M10" s="14"/>
      <c r="N10" s="12"/>
      <c r="O10" s="34" t="s">
        <v>10</v>
      </c>
      <c r="P10" s="35" t="s">
        <v>10</v>
      </c>
    </row>
    <row r="11" spans="1:18" ht="16" x14ac:dyDescent="0.2">
      <c r="A11" s="1">
        <f t="shared" si="0"/>
        <v>11</v>
      </c>
      <c r="B11" s="6" t="s">
        <v>11</v>
      </c>
      <c r="C11" s="25"/>
      <c r="D11" s="12"/>
      <c r="E11" s="14"/>
      <c r="F11" s="28"/>
      <c r="G11" s="14"/>
      <c r="H11" s="14"/>
      <c r="I11" s="14"/>
      <c r="J11" s="12"/>
      <c r="K11" s="14"/>
      <c r="L11" s="28"/>
      <c r="M11" s="14"/>
      <c r="N11" s="12"/>
      <c r="O11" s="29">
        <f>SUM(C11:N11)</f>
        <v>0</v>
      </c>
      <c r="P11" s="36"/>
    </row>
    <row r="12" spans="1:18" ht="16" x14ac:dyDescent="0.2">
      <c r="A12" s="1">
        <f t="shared" si="0"/>
        <v>12</v>
      </c>
      <c r="B12" s="6" t="s">
        <v>12</v>
      </c>
      <c r="C12" s="25"/>
      <c r="D12" s="28"/>
      <c r="E12" s="14"/>
      <c r="F12" s="12"/>
      <c r="G12" s="14"/>
      <c r="H12" s="14"/>
      <c r="I12" s="14"/>
      <c r="J12" s="12"/>
      <c r="K12" s="14"/>
      <c r="L12" s="12"/>
      <c r="M12" s="14"/>
      <c r="N12" s="12"/>
      <c r="O12" s="29">
        <f>SUM(C12:N12)</f>
        <v>0</v>
      </c>
      <c r="P12" s="37"/>
    </row>
    <row r="13" spans="1:18" ht="17" thickBot="1" x14ac:dyDescent="0.25">
      <c r="A13" s="1">
        <f t="shared" si="0"/>
        <v>13</v>
      </c>
      <c r="B13" s="6" t="s">
        <v>13</v>
      </c>
      <c r="C13" s="38"/>
      <c r="D13" s="39"/>
      <c r="E13" s="40"/>
      <c r="F13" s="41"/>
      <c r="G13" s="40"/>
      <c r="H13" s="40"/>
      <c r="I13" s="40"/>
      <c r="J13" s="40"/>
      <c r="K13" s="40"/>
      <c r="L13" s="41"/>
      <c r="M13" s="40"/>
      <c r="N13" s="41"/>
      <c r="O13" s="29">
        <f>SUM(C13:N13)</f>
        <v>0</v>
      </c>
      <c r="P13" s="42"/>
    </row>
    <row r="14" spans="1:18" ht="17" x14ac:dyDescent="0.2">
      <c r="A14" s="1">
        <f t="shared" si="0"/>
        <v>14</v>
      </c>
      <c r="B14" s="43" t="s">
        <v>14</v>
      </c>
      <c r="C14" s="44">
        <f t="shared" ref="C14:H14" si="1">SUM(C7:C12)</f>
        <v>3873.8500000000004</v>
      </c>
      <c r="D14" s="45">
        <f t="shared" si="1"/>
        <v>0</v>
      </c>
      <c r="E14" s="46">
        <f t="shared" si="1"/>
        <v>0</v>
      </c>
      <c r="F14" s="45">
        <f t="shared" si="1"/>
        <v>0</v>
      </c>
      <c r="G14" s="46">
        <f t="shared" si="1"/>
        <v>0</v>
      </c>
      <c r="H14" s="46">
        <f t="shared" si="1"/>
        <v>0</v>
      </c>
      <c r="I14" s="46">
        <f>SUM(I7:I13)</f>
        <v>0</v>
      </c>
      <c r="J14" s="45">
        <f>SUM(J7:J13)</f>
        <v>0</v>
      </c>
      <c r="K14" s="46">
        <f>SUM(K7:K12)</f>
        <v>0</v>
      </c>
      <c r="L14" s="45">
        <f>SUM(L7:L12)</f>
        <v>0</v>
      </c>
      <c r="M14" s="46">
        <f>SUM(M7:M12)</f>
        <v>0</v>
      </c>
      <c r="N14" s="47">
        <f>SUM(N7:N12)</f>
        <v>0</v>
      </c>
      <c r="O14" s="48">
        <f>SUM(C14:N14)</f>
        <v>3873.8500000000004</v>
      </c>
      <c r="P14" s="49">
        <f>SUM(P7:P12)</f>
        <v>17000</v>
      </c>
      <c r="Q14" s="31"/>
    </row>
    <row r="15" spans="1:18" ht="16" x14ac:dyDescent="0.2">
      <c r="A15" s="1">
        <f t="shared" si="0"/>
        <v>15</v>
      </c>
      <c r="B15" s="6"/>
      <c r="C15" s="25"/>
      <c r="D15" s="12"/>
      <c r="E15" s="14"/>
      <c r="F15" s="12"/>
      <c r="G15" s="14"/>
      <c r="H15" s="50"/>
      <c r="I15" s="14"/>
      <c r="J15" s="12"/>
      <c r="K15" s="14"/>
      <c r="L15" s="12"/>
      <c r="M15" s="14"/>
      <c r="N15" s="12"/>
      <c r="O15" s="26"/>
      <c r="P15" s="36"/>
      <c r="R15" s="51"/>
    </row>
    <row r="16" spans="1:18" ht="20" x14ac:dyDescent="0.25">
      <c r="A16" s="1">
        <f t="shared" si="0"/>
        <v>16</v>
      </c>
      <c r="B16" s="24" t="s">
        <v>15</v>
      </c>
      <c r="C16" s="25"/>
      <c r="D16" s="12"/>
      <c r="E16" s="14"/>
      <c r="F16" s="12"/>
      <c r="G16" s="14"/>
      <c r="H16" s="14"/>
      <c r="I16" s="14"/>
      <c r="J16" s="12"/>
      <c r="K16" s="14"/>
      <c r="L16" s="12"/>
      <c r="M16" s="14"/>
      <c r="N16" s="12"/>
      <c r="O16" s="26"/>
      <c r="P16" s="36"/>
    </row>
    <row r="17" spans="1:17" s="57" customFormat="1" ht="14.5" customHeight="1" x14ac:dyDescent="0.2">
      <c r="A17" s="1">
        <f t="shared" si="0"/>
        <v>17</v>
      </c>
      <c r="B17" s="52" t="s">
        <v>16</v>
      </c>
      <c r="C17" s="27"/>
      <c r="D17" s="53"/>
      <c r="E17" s="54"/>
      <c r="F17" s="53"/>
      <c r="G17" s="54"/>
      <c r="H17" s="54"/>
      <c r="I17" s="54"/>
      <c r="J17" s="53"/>
      <c r="K17" s="54"/>
      <c r="L17" s="55"/>
      <c r="M17" s="54"/>
      <c r="N17" s="54"/>
      <c r="O17" s="29">
        <f t="shared" ref="O17:O31" si="2">SUM(C17:N17)</f>
        <v>0</v>
      </c>
      <c r="P17" s="56">
        <v>700</v>
      </c>
    </row>
    <row r="18" spans="1:17" s="57" customFormat="1" ht="14.5" customHeight="1" x14ac:dyDescent="0.2">
      <c r="A18" s="1">
        <f t="shared" si="0"/>
        <v>18</v>
      </c>
      <c r="B18" s="52" t="s">
        <v>17</v>
      </c>
      <c r="C18" s="27"/>
      <c r="D18" s="55"/>
      <c r="E18" s="54"/>
      <c r="F18" s="53"/>
      <c r="G18" s="54"/>
      <c r="H18" s="58"/>
      <c r="I18" s="54"/>
      <c r="J18" s="55"/>
      <c r="K18" s="54"/>
      <c r="L18" s="53"/>
      <c r="M18" s="54"/>
      <c r="N18" s="54"/>
      <c r="O18" s="29">
        <f t="shared" si="2"/>
        <v>0</v>
      </c>
      <c r="P18" s="56">
        <v>1250</v>
      </c>
    </row>
    <row r="19" spans="1:17" s="57" customFormat="1" ht="16" x14ac:dyDescent="0.2">
      <c r="A19" s="1">
        <f t="shared" si="0"/>
        <v>19</v>
      </c>
      <c r="B19" s="52" t="s">
        <v>18</v>
      </c>
      <c r="C19" s="27"/>
      <c r="D19" s="53"/>
      <c r="E19" s="54"/>
      <c r="F19" s="53"/>
      <c r="G19" s="59"/>
      <c r="H19" s="54"/>
      <c r="I19" s="54"/>
      <c r="J19" s="53"/>
      <c r="K19" s="54"/>
      <c r="L19" s="53"/>
      <c r="M19" s="54"/>
      <c r="N19" s="54"/>
      <c r="O19" s="29">
        <f t="shared" si="2"/>
        <v>0</v>
      </c>
      <c r="P19" s="56">
        <v>50</v>
      </c>
    </row>
    <row r="20" spans="1:17" s="57" customFormat="1" ht="16" x14ac:dyDescent="0.2">
      <c r="A20" s="1">
        <f t="shared" si="0"/>
        <v>20</v>
      </c>
      <c r="B20" s="52" t="s">
        <v>19</v>
      </c>
      <c r="C20" s="60"/>
      <c r="D20" s="53"/>
      <c r="E20" s="54"/>
      <c r="F20" s="53"/>
      <c r="G20" s="59"/>
      <c r="H20" s="54"/>
      <c r="I20" s="54"/>
      <c r="J20" s="53"/>
      <c r="K20" s="54"/>
      <c r="L20" s="53"/>
      <c r="M20" s="54"/>
      <c r="N20" s="54"/>
      <c r="O20" s="29">
        <f t="shared" si="2"/>
        <v>0</v>
      </c>
      <c r="P20" s="61">
        <v>100</v>
      </c>
    </row>
    <row r="21" spans="1:17" s="57" customFormat="1" ht="16" x14ac:dyDescent="0.2">
      <c r="A21" s="1">
        <f t="shared" si="0"/>
        <v>21</v>
      </c>
      <c r="B21" s="52" t="s">
        <v>20</v>
      </c>
      <c r="C21" s="27"/>
      <c r="D21" s="55"/>
      <c r="E21" s="54"/>
      <c r="F21" s="55"/>
      <c r="G21" s="54"/>
      <c r="H21" s="54"/>
      <c r="I21" s="54"/>
      <c r="J21" s="55"/>
      <c r="K21" s="54"/>
      <c r="L21" s="55"/>
      <c r="M21" s="54"/>
      <c r="N21" s="54"/>
      <c r="O21" s="29">
        <f t="shared" si="2"/>
        <v>0</v>
      </c>
      <c r="P21" s="56">
        <v>200</v>
      </c>
    </row>
    <row r="22" spans="1:17" s="57" customFormat="1" ht="16" x14ac:dyDescent="0.2">
      <c r="A22" s="1">
        <f t="shared" si="0"/>
        <v>22</v>
      </c>
      <c r="B22" s="52" t="s">
        <v>21</v>
      </c>
      <c r="C22" s="27"/>
      <c r="D22" s="53"/>
      <c r="E22" s="54"/>
      <c r="F22" s="53"/>
      <c r="G22" s="54"/>
      <c r="H22" s="54"/>
      <c r="I22" s="54"/>
      <c r="J22" s="55"/>
      <c r="K22" s="54"/>
      <c r="L22" s="53"/>
      <c r="M22" s="54"/>
      <c r="N22" s="54"/>
      <c r="O22" s="29">
        <f t="shared" si="2"/>
        <v>0</v>
      </c>
      <c r="P22" s="56">
        <v>2500</v>
      </c>
    </row>
    <row r="23" spans="1:17" s="57" customFormat="1" ht="16" x14ac:dyDescent="0.2">
      <c r="A23" s="1">
        <f t="shared" si="0"/>
        <v>23</v>
      </c>
      <c r="B23" s="52" t="s">
        <v>22</v>
      </c>
      <c r="C23" s="27"/>
      <c r="D23" s="55"/>
      <c r="E23" s="54"/>
      <c r="F23" s="53"/>
      <c r="G23" s="54"/>
      <c r="H23" s="54"/>
      <c r="I23" s="54"/>
      <c r="J23" s="55"/>
      <c r="K23" s="54"/>
      <c r="L23" s="53"/>
      <c r="M23" s="54"/>
      <c r="N23" s="54"/>
      <c r="O23" s="29">
        <f t="shared" si="2"/>
        <v>0</v>
      </c>
      <c r="P23" s="56">
        <v>900</v>
      </c>
    </row>
    <row r="24" spans="1:17" s="57" customFormat="1" ht="16" x14ac:dyDescent="0.2">
      <c r="A24" s="1">
        <f t="shared" si="0"/>
        <v>24</v>
      </c>
      <c r="B24" s="52" t="s">
        <v>23</v>
      </c>
      <c r="C24" s="27"/>
      <c r="D24" s="55"/>
      <c r="E24" s="54"/>
      <c r="F24" s="53"/>
      <c r="G24" s="54"/>
      <c r="H24" s="54"/>
      <c r="I24" s="54"/>
      <c r="J24" s="54"/>
      <c r="K24" s="54"/>
      <c r="L24" s="53"/>
      <c r="M24" s="54"/>
      <c r="N24" s="54"/>
      <c r="O24" s="29">
        <f t="shared" si="2"/>
        <v>0</v>
      </c>
      <c r="P24" s="56">
        <v>5000</v>
      </c>
    </row>
    <row r="25" spans="1:17" s="57" customFormat="1" ht="16" x14ac:dyDescent="0.2">
      <c r="A25" s="1">
        <f t="shared" si="0"/>
        <v>25</v>
      </c>
      <c r="B25" s="52" t="s">
        <v>24</v>
      </c>
      <c r="C25" s="27">
        <v>14.99</v>
      </c>
      <c r="D25" s="53"/>
      <c r="E25" s="54"/>
      <c r="F25" s="53"/>
      <c r="G25" s="54"/>
      <c r="H25" s="54"/>
      <c r="I25" s="54"/>
      <c r="J25" s="53"/>
      <c r="K25" s="54"/>
      <c r="L25" s="53"/>
      <c r="M25" s="54"/>
      <c r="N25" s="54"/>
      <c r="O25" s="29">
        <f t="shared" si="2"/>
        <v>14.99</v>
      </c>
      <c r="P25" s="56">
        <v>1500</v>
      </c>
    </row>
    <row r="26" spans="1:17" s="57" customFormat="1" ht="16" x14ac:dyDescent="0.2">
      <c r="A26" s="1">
        <f t="shared" si="0"/>
        <v>26</v>
      </c>
      <c r="B26" s="52" t="s">
        <v>25</v>
      </c>
      <c r="C26" s="27"/>
      <c r="D26" s="55"/>
      <c r="E26" s="54"/>
      <c r="F26" s="55"/>
      <c r="G26" s="54"/>
      <c r="H26" s="54"/>
      <c r="I26" s="54"/>
      <c r="J26" s="55"/>
      <c r="K26" s="54"/>
      <c r="L26" s="55"/>
      <c r="M26" s="54"/>
      <c r="N26" s="54"/>
      <c r="O26" s="29">
        <f t="shared" si="2"/>
        <v>0</v>
      </c>
      <c r="P26" s="56">
        <v>200</v>
      </c>
    </row>
    <row r="27" spans="1:17" s="57" customFormat="1" ht="16" x14ac:dyDescent="0.2">
      <c r="A27" s="1">
        <f t="shared" si="0"/>
        <v>27</v>
      </c>
      <c r="B27" s="52" t="s">
        <v>26</v>
      </c>
      <c r="C27" s="62"/>
      <c r="D27" s="55"/>
      <c r="E27" s="54"/>
      <c r="F27" s="53"/>
      <c r="G27" s="54"/>
      <c r="H27" s="54"/>
      <c r="I27" s="54"/>
      <c r="J27" s="55"/>
      <c r="K27" s="54"/>
      <c r="L27" s="55"/>
      <c r="M27" s="54"/>
      <c r="N27" s="54"/>
      <c r="O27" s="29">
        <f t="shared" si="2"/>
        <v>0</v>
      </c>
      <c r="P27" s="56">
        <v>1000</v>
      </c>
    </row>
    <row r="28" spans="1:17" s="57" customFormat="1" ht="16" x14ac:dyDescent="0.2">
      <c r="A28" s="1">
        <f t="shared" si="0"/>
        <v>28</v>
      </c>
      <c r="B28" s="52" t="s">
        <v>27</v>
      </c>
      <c r="C28" s="62"/>
      <c r="D28" s="53"/>
      <c r="E28" s="54"/>
      <c r="F28" s="53"/>
      <c r="G28" s="54"/>
      <c r="H28" s="54"/>
      <c r="I28" s="54"/>
      <c r="J28" s="53"/>
      <c r="K28" s="54"/>
      <c r="L28" s="53"/>
      <c r="M28" s="54"/>
      <c r="N28" s="54"/>
      <c r="O28" s="29">
        <f t="shared" si="2"/>
        <v>0</v>
      </c>
      <c r="P28" s="56">
        <v>200</v>
      </c>
    </row>
    <row r="29" spans="1:17" s="57" customFormat="1" ht="16" x14ac:dyDescent="0.2">
      <c r="A29" s="1">
        <f t="shared" si="0"/>
        <v>29</v>
      </c>
      <c r="B29" s="63" t="s">
        <v>28</v>
      </c>
      <c r="C29" s="62"/>
      <c r="D29" s="53"/>
      <c r="E29" s="54"/>
      <c r="F29" s="53"/>
      <c r="G29" s="54"/>
      <c r="H29" s="54"/>
      <c r="I29" s="54"/>
      <c r="J29" s="53"/>
      <c r="K29" s="54"/>
      <c r="L29" s="55"/>
      <c r="M29" s="54"/>
      <c r="N29" s="54"/>
      <c r="O29" s="29">
        <f t="shared" si="2"/>
        <v>0</v>
      </c>
      <c r="P29" s="61">
        <v>400</v>
      </c>
    </row>
    <row r="30" spans="1:17" ht="17" thickBot="1" x14ac:dyDescent="0.25">
      <c r="A30" s="1">
        <f t="shared" si="0"/>
        <v>30</v>
      </c>
      <c r="B30" s="64" t="s">
        <v>29</v>
      </c>
      <c r="C30" s="65"/>
      <c r="D30" s="41"/>
      <c r="E30" s="40"/>
      <c r="F30" s="39"/>
      <c r="G30" s="40"/>
      <c r="H30" s="40"/>
      <c r="I30" s="40"/>
      <c r="J30" s="41"/>
      <c r="K30" s="40"/>
      <c r="L30" s="41"/>
      <c r="M30" s="40"/>
      <c r="N30" s="40"/>
      <c r="O30" s="66">
        <f t="shared" si="2"/>
        <v>0</v>
      </c>
      <c r="P30" s="67">
        <v>400</v>
      </c>
    </row>
    <row r="31" spans="1:17" ht="18" thickTop="1" x14ac:dyDescent="0.2">
      <c r="A31" s="1">
        <f t="shared" si="0"/>
        <v>31</v>
      </c>
      <c r="B31" s="43" t="s">
        <v>30</v>
      </c>
      <c r="C31" s="68">
        <f t="shared" ref="C31:N31" si="3">SUM(C17:C30)</f>
        <v>14.99</v>
      </c>
      <c r="D31" s="45">
        <f t="shared" si="3"/>
        <v>0</v>
      </c>
      <c r="E31" s="46">
        <f t="shared" si="3"/>
        <v>0</v>
      </c>
      <c r="F31" s="45">
        <f t="shared" si="3"/>
        <v>0</v>
      </c>
      <c r="G31" s="46">
        <f t="shared" si="3"/>
        <v>0</v>
      </c>
      <c r="H31" s="46">
        <f t="shared" si="3"/>
        <v>0</v>
      </c>
      <c r="I31" s="46">
        <f t="shared" si="3"/>
        <v>0</v>
      </c>
      <c r="J31" s="45">
        <f t="shared" si="3"/>
        <v>0</v>
      </c>
      <c r="K31" s="46">
        <f t="shared" si="3"/>
        <v>0</v>
      </c>
      <c r="L31" s="45">
        <f t="shared" si="3"/>
        <v>0</v>
      </c>
      <c r="M31" s="46">
        <f t="shared" si="3"/>
        <v>0</v>
      </c>
      <c r="N31" s="46">
        <f t="shared" si="3"/>
        <v>0</v>
      </c>
      <c r="O31" s="69">
        <f t="shared" si="2"/>
        <v>14.99</v>
      </c>
      <c r="P31" s="70">
        <f>SUM(P17:P30)</f>
        <v>14400</v>
      </c>
      <c r="Q31" s="31"/>
    </row>
    <row r="32" spans="1:17" ht="16" x14ac:dyDescent="0.2">
      <c r="A32" s="1">
        <f t="shared" si="0"/>
        <v>32</v>
      </c>
      <c r="B32" s="25"/>
      <c r="C32" s="25"/>
      <c r="D32" s="28"/>
      <c r="E32" s="14"/>
      <c r="F32" s="28"/>
      <c r="G32" s="14"/>
      <c r="H32" s="14"/>
      <c r="I32" s="14"/>
      <c r="J32" s="28"/>
      <c r="K32" s="14"/>
      <c r="L32" s="28"/>
      <c r="M32" s="14"/>
      <c r="N32" s="14"/>
      <c r="O32" s="71"/>
      <c r="P32" s="36"/>
    </row>
    <row r="33" spans="1:17" ht="20" x14ac:dyDescent="0.25">
      <c r="A33" s="1">
        <f t="shared" si="0"/>
        <v>33</v>
      </c>
      <c r="B33" s="72" t="s">
        <v>31</v>
      </c>
      <c r="C33" s="64"/>
      <c r="D33" s="12"/>
      <c r="E33" s="14"/>
      <c r="F33" s="12"/>
      <c r="G33" s="14"/>
      <c r="H33" s="14"/>
      <c r="I33" s="14"/>
      <c r="J33" s="12"/>
      <c r="K33" s="14"/>
      <c r="L33" s="12"/>
      <c r="M33" s="14"/>
      <c r="N33" s="14"/>
      <c r="O33" s="26"/>
      <c r="P33" s="36"/>
    </row>
    <row r="34" spans="1:17" s="57" customFormat="1" ht="16" x14ac:dyDescent="0.2">
      <c r="A34" s="1">
        <f t="shared" si="0"/>
        <v>34</v>
      </c>
      <c r="B34" s="52" t="s">
        <v>32</v>
      </c>
      <c r="C34" s="27"/>
      <c r="D34" s="55"/>
      <c r="E34" s="54"/>
      <c r="F34" s="53"/>
      <c r="G34" s="54"/>
      <c r="H34" s="73"/>
      <c r="I34" s="73"/>
      <c r="J34" s="74"/>
      <c r="K34" s="73"/>
      <c r="L34" s="55"/>
      <c r="M34" s="54"/>
      <c r="N34" s="54"/>
      <c r="O34" s="29">
        <f t="shared" ref="O34:O41" si="4">SUM(C34:N34)</f>
        <v>0</v>
      </c>
      <c r="P34" s="56">
        <v>500</v>
      </c>
    </row>
    <row r="35" spans="1:17" s="57" customFormat="1" ht="16" x14ac:dyDescent="0.2">
      <c r="A35" s="1">
        <f t="shared" si="0"/>
        <v>35</v>
      </c>
      <c r="B35" s="52" t="s">
        <v>33</v>
      </c>
      <c r="C35" s="27"/>
      <c r="D35" s="55"/>
      <c r="E35" s="54"/>
      <c r="F35" s="55"/>
      <c r="G35" s="54"/>
      <c r="H35" s="73"/>
      <c r="I35" s="73"/>
      <c r="J35" s="73"/>
      <c r="K35" s="73"/>
      <c r="L35" s="53"/>
      <c r="M35" s="54"/>
      <c r="N35" s="54"/>
      <c r="O35" s="75">
        <f t="shared" si="4"/>
        <v>0</v>
      </c>
      <c r="P35" s="56">
        <v>400</v>
      </c>
    </row>
    <row r="36" spans="1:17" s="57" customFormat="1" ht="15" customHeight="1" x14ac:dyDescent="0.2">
      <c r="A36" s="1">
        <f t="shared" si="0"/>
        <v>36</v>
      </c>
      <c r="B36" s="52" t="s">
        <v>34</v>
      </c>
      <c r="C36" s="27"/>
      <c r="D36" s="55"/>
      <c r="E36" s="54"/>
      <c r="F36" s="53"/>
      <c r="G36" s="54"/>
      <c r="H36" s="73"/>
      <c r="I36" s="73"/>
      <c r="J36" s="76"/>
      <c r="K36" s="73"/>
      <c r="L36" s="55"/>
      <c r="M36" s="54"/>
      <c r="N36" s="54"/>
      <c r="O36" s="29">
        <f t="shared" si="4"/>
        <v>0</v>
      </c>
      <c r="P36" s="56">
        <v>1000</v>
      </c>
    </row>
    <row r="37" spans="1:17" s="57" customFormat="1" ht="16" x14ac:dyDescent="0.2">
      <c r="A37" s="1">
        <f t="shared" si="0"/>
        <v>37</v>
      </c>
      <c r="B37" s="52" t="s">
        <v>35</v>
      </c>
      <c r="C37" s="27"/>
      <c r="D37" s="55"/>
      <c r="E37" s="54"/>
      <c r="F37" s="55"/>
      <c r="G37" s="54"/>
      <c r="H37" s="73"/>
      <c r="I37" s="73"/>
      <c r="J37" s="76"/>
      <c r="K37" s="73"/>
      <c r="L37" s="55"/>
      <c r="M37" s="54"/>
      <c r="N37" s="54"/>
      <c r="O37" s="29">
        <f t="shared" si="4"/>
        <v>0</v>
      </c>
      <c r="P37" s="56">
        <v>1000</v>
      </c>
    </row>
    <row r="38" spans="1:17" s="57" customFormat="1" ht="16" x14ac:dyDescent="0.2">
      <c r="A38" s="1">
        <f t="shared" ref="A38:A58" si="5">A37+1</f>
        <v>38</v>
      </c>
      <c r="B38" s="52" t="s">
        <v>36</v>
      </c>
      <c r="C38" s="62"/>
      <c r="D38" s="55"/>
      <c r="E38" s="54"/>
      <c r="F38" s="53"/>
      <c r="G38" s="54"/>
      <c r="H38" s="54"/>
      <c r="I38" s="54"/>
      <c r="J38" s="55"/>
      <c r="K38" s="54"/>
      <c r="L38" s="55"/>
      <c r="M38" s="54"/>
      <c r="N38" s="54"/>
      <c r="O38" s="29">
        <f t="shared" si="4"/>
        <v>0</v>
      </c>
      <c r="P38" s="56">
        <v>1500</v>
      </c>
      <c r="Q38" s="77"/>
    </row>
    <row r="39" spans="1:17" s="57" customFormat="1" ht="16" x14ac:dyDescent="0.2">
      <c r="A39" s="1">
        <f t="shared" si="5"/>
        <v>39</v>
      </c>
      <c r="B39" s="52" t="s">
        <v>37</v>
      </c>
      <c r="C39" s="62"/>
      <c r="D39" s="55"/>
      <c r="E39" s="73"/>
      <c r="F39" s="55"/>
      <c r="G39" s="54"/>
      <c r="H39" s="54"/>
      <c r="I39" s="54"/>
      <c r="J39" s="55"/>
      <c r="K39" s="54"/>
      <c r="L39" s="55"/>
      <c r="M39" s="54"/>
      <c r="N39" s="54"/>
      <c r="O39" s="29">
        <f t="shared" si="4"/>
        <v>0</v>
      </c>
      <c r="P39" s="56">
        <v>1500</v>
      </c>
    </row>
    <row r="40" spans="1:17" s="57" customFormat="1" ht="17" thickBot="1" x14ac:dyDescent="0.25">
      <c r="A40" s="1">
        <f t="shared" si="5"/>
        <v>40</v>
      </c>
      <c r="B40" s="52" t="s">
        <v>38</v>
      </c>
      <c r="C40" s="62"/>
      <c r="D40" s="55"/>
      <c r="E40" s="54"/>
      <c r="F40" s="55"/>
      <c r="G40" s="54"/>
      <c r="H40" s="54"/>
      <c r="I40" s="54"/>
      <c r="J40" s="55"/>
      <c r="K40" s="54"/>
      <c r="L40" s="55"/>
      <c r="M40" s="54"/>
      <c r="N40" s="78"/>
      <c r="O40" s="29">
        <f t="shared" si="4"/>
        <v>0</v>
      </c>
      <c r="P40" s="79">
        <v>300</v>
      </c>
    </row>
    <row r="41" spans="1:17" ht="17" x14ac:dyDescent="0.2">
      <c r="A41" s="1">
        <f t="shared" si="5"/>
        <v>41</v>
      </c>
      <c r="B41" s="43" t="s">
        <v>39</v>
      </c>
      <c r="C41" s="68">
        <f t="shared" ref="C41:N41" si="6">SUM(C34:C40)</f>
        <v>0</v>
      </c>
      <c r="D41" s="80">
        <f t="shared" si="6"/>
        <v>0</v>
      </c>
      <c r="E41" s="81">
        <f t="shared" si="6"/>
        <v>0</v>
      </c>
      <c r="F41" s="80">
        <f t="shared" si="6"/>
        <v>0</v>
      </c>
      <c r="G41" s="81">
        <f t="shared" si="6"/>
        <v>0</v>
      </c>
      <c r="H41" s="81">
        <f t="shared" si="6"/>
        <v>0</v>
      </c>
      <c r="I41" s="81">
        <f t="shared" si="6"/>
        <v>0</v>
      </c>
      <c r="J41" s="80">
        <f t="shared" si="6"/>
        <v>0</v>
      </c>
      <c r="K41" s="82">
        <f t="shared" si="6"/>
        <v>0</v>
      </c>
      <c r="L41" s="80">
        <f t="shared" si="6"/>
        <v>0</v>
      </c>
      <c r="M41" s="81">
        <f t="shared" si="6"/>
        <v>0</v>
      </c>
      <c r="N41" s="83">
        <f t="shared" si="6"/>
        <v>0</v>
      </c>
      <c r="O41" s="48">
        <f t="shared" si="4"/>
        <v>0</v>
      </c>
      <c r="P41" s="84">
        <f>SUM(P34:P40)</f>
        <v>6200</v>
      </c>
    </row>
    <row r="42" spans="1:17" ht="12.75" customHeight="1" x14ac:dyDescent="0.2">
      <c r="A42" s="1">
        <f t="shared" si="5"/>
        <v>42</v>
      </c>
      <c r="B42" s="43"/>
      <c r="C42" s="25"/>
      <c r="D42" s="47"/>
      <c r="E42" s="14"/>
      <c r="F42" s="28"/>
      <c r="G42" s="14"/>
      <c r="H42" s="14"/>
      <c r="I42" s="14"/>
      <c r="J42" s="12"/>
      <c r="K42" s="14"/>
      <c r="L42" s="12"/>
      <c r="M42" s="14"/>
      <c r="N42" s="14"/>
      <c r="O42" s="85"/>
      <c r="P42" s="23"/>
    </row>
    <row r="43" spans="1:17" s="94" customFormat="1" ht="17" thickBot="1" x14ac:dyDescent="0.25">
      <c r="A43" s="1">
        <f t="shared" si="5"/>
        <v>43</v>
      </c>
      <c r="B43" s="86"/>
      <c r="C43" s="87"/>
      <c r="D43" s="88"/>
      <c r="E43" s="89"/>
      <c r="F43" s="90"/>
      <c r="G43" s="89"/>
      <c r="H43" s="89"/>
      <c r="I43" s="89"/>
      <c r="J43" s="90"/>
      <c r="K43" s="89"/>
      <c r="L43" s="90"/>
      <c r="M43" s="89"/>
      <c r="N43" s="89"/>
      <c r="O43" s="91">
        <f>SUM(C43:N43)</f>
        <v>0</v>
      </c>
      <c r="P43" s="92"/>
      <c r="Q43" s="93"/>
    </row>
    <row r="44" spans="1:17" ht="12" customHeight="1" thickTop="1" x14ac:dyDescent="0.2">
      <c r="A44" s="1">
        <f t="shared" si="5"/>
        <v>44</v>
      </c>
      <c r="B44" s="6"/>
      <c r="C44" s="6"/>
      <c r="D44" s="12"/>
      <c r="E44" s="14"/>
      <c r="F44" s="12"/>
      <c r="G44" s="14"/>
      <c r="H44" s="14"/>
      <c r="I44" s="14"/>
      <c r="J44" s="12"/>
      <c r="K44" s="14"/>
      <c r="L44" s="12"/>
      <c r="M44" s="14"/>
      <c r="N44" s="14"/>
      <c r="O44" s="95"/>
      <c r="P44" s="96"/>
    </row>
    <row r="45" spans="1:17" ht="17" x14ac:dyDescent="0.2">
      <c r="A45" s="1">
        <f t="shared" si="5"/>
        <v>45</v>
      </c>
      <c r="B45" s="43" t="s">
        <v>40</v>
      </c>
      <c r="C45" s="44">
        <f>C31+C41+C43</f>
        <v>14.99</v>
      </c>
      <c r="D45" s="45">
        <f t="shared" ref="D45:N45" si="7">SUM(D31+D41)</f>
        <v>0</v>
      </c>
      <c r="E45" s="46">
        <f t="shared" si="7"/>
        <v>0</v>
      </c>
      <c r="F45" s="45">
        <f t="shared" si="7"/>
        <v>0</v>
      </c>
      <c r="G45" s="46">
        <f t="shared" si="7"/>
        <v>0</v>
      </c>
      <c r="H45" s="46">
        <f t="shared" si="7"/>
        <v>0</v>
      </c>
      <c r="I45" s="46">
        <f t="shared" si="7"/>
        <v>0</v>
      </c>
      <c r="J45" s="45">
        <f t="shared" si="7"/>
        <v>0</v>
      </c>
      <c r="K45" s="46">
        <f t="shared" si="7"/>
        <v>0</v>
      </c>
      <c r="L45" s="45">
        <f t="shared" si="7"/>
        <v>0</v>
      </c>
      <c r="M45" s="46">
        <f t="shared" si="7"/>
        <v>0</v>
      </c>
      <c r="N45" s="46">
        <f t="shared" si="7"/>
        <v>0</v>
      </c>
      <c r="O45" s="69">
        <f>SUM(C45:N45)</f>
        <v>14.99</v>
      </c>
      <c r="P45" s="97">
        <f>P31+P41+P43</f>
        <v>20600</v>
      </c>
      <c r="Q45" s="51"/>
    </row>
    <row r="46" spans="1:17" ht="10.5" customHeight="1" x14ac:dyDescent="0.2">
      <c r="A46" s="1">
        <f t="shared" si="5"/>
        <v>46</v>
      </c>
      <c r="B46" s="6"/>
      <c r="C46" s="25"/>
      <c r="D46" s="12"/>
      <c r="E46" s="14"/>
      <c r="F46" s="12"/>
      <c r="G46" s="14"/>
      <c r="H46" s="12"/>
      <c r="I46" s="14"/>
      <c r="J46" s="12"/>
      <c r="K46" s="14"/>
      <c r="L46" s="12"/>
      <c r="M46" s="14"/>
      <c r="N46" s="14"/>
      <c r="O46" s="26"/>
      <c r="P46" s="98"/>
    </row>
    <row r="47" spans="1:17" ht="12" customHeight="1" x14ac:dyDescent="0.2">
      <c r="A47" s="1">
        <f t="shared" si="5"/>
        <v>47</v>
      </c>
      <c r="B47" s="99" t="s">
        <v>41</v>
      </c>
      <c r="C47" s="100">
        <f t="shared" ref="C47:N47" si="8">SUM(C14-C45)</f>
        <v>3858.8600000000006</v>
      </c>
      <c r="D47" s="46">
        <f t="shared" si="8"/>
        <v>0</v>
      </c>
      <c r="E47" s="46">
        <f t="shared" si="8"/>
        <v>0</v>
      </c>
      <c r="F47" s="46">
        <f t="shared" si="8"/>
        <v>0</v>
      </c>
      <c r="G47" s="46">
        <f t="shared" si="8"/>
        <v>0</v>
      </c>
      <c r="H47" s="46">
        <f t="shared" si="8"/>
        <v>0</v>
      </c>
      <c r="I47" s="46">
        <f t="shared" si="8"/>
        <v>0</v>
      </c>
      <c r="J47" s="46">
        <f t="shared" si="8"/>
        <v>0</v>
      </c>
      <c r="K47" s="46">
        <f t="shared" si="8"/>
        <v>0</v>
      </c>
      <c r="L47" s="46">
        <f t="shared" si="8"/>
        <v>0</v>
      </c>
      <c r="M47" s="46">
        <f t="shared" si="8"/>
        <v>0</v>
      </c>
      <c r="N47" s="46">
        <f t="shared" si="8"/>
        <v>0</v>
      </c>
      <c r="O47" s="101">
        <f>SUM(C47:N47)</f>
        <v>3858.8600000000006</v>
      </c>
      <c r="P47" s="101">
        <f>P14-P45</f>
        <v>-3600</v>
      </c>
    </row>
    <row r="48" spans="1:17" ht="16" x14ac:dyDescent="0.2">
      <c r="A48" s="1">
        <f t="shared" si="5"/>
        <v>48</v>
      </c>
      <c r="B48" s="25"/>
      <c r="C48" s="25"/>
      <c r="D48" s="102"/>
      <c r="E48" s="14"/>
      <c r="F48" s="12"/>
      <c r="G48" s="14"/>
      <c r="H48" s="12"/>
      <c r="I48" s="14"/>
      <c r="J48" s="12"/>
      <c r="K48" s="14"/>
      <c r="L48" s="12"/>
      <c r="M48" s="14"/>
      <c r="N48" s="14"/>
      <c r="O48" s="26"/>
      <c r="P48" s="98"/>
    </row>
    <row r="49" spans="1:16" ht="17" x14ac:dyDescent="0.2">
      <c r="A49" s="1">
        <f t="shared" si="5"/>
        <v>49</v>
      </c>
      <c r="B49" s="103" t="s">
        <v>42</v>
      </c>
      <c r="C49" s="104">
        <f>SUM(C5+C47)</f>
        <v>45287.5</v>
      </c>
      <c r="D49" s="105">
        <f>SUM(D5+D47-D43)</f>
        <v>0</v>
      </c>
      <c r="E49" s="106">
        <f t="shared" ref="E49:N49" si="9">SUM(E5+E47)</f>
        <v>0</v>
      </c>
      <c r="F49" s="105">
        <f t="shared" si="9"/>
        <v>0</v>
      </c>
      <c r="G49" s="106">
        <f t="shared" si="9"/>
        <v>0</v>
      </c>
      <c r="H49" s="105">
        <f t="shared" si="9"/>
        <v>0</v>
      </c>
      <c r="I49" s="106">
        <f t="shared" si="9"/>
        <v>0</v>
      </c>
      <c r="J49" s="105">
        <f t="shared" si="9"/>
        <v>0</v>
      </c>
      <c r="K49" s="106">
        <f t="shared" si="9"/>
        <v>0</v>
      </c>
      <c r="L49" s="106">
        <f t="shared" si="9"/>
        <v>0</v>
      </c>
      <c r="M49" s="106">
        <f t="shared" si="9"/>
        <v>0</v>
      </c>
      <c r="N49" s="106">
        <f t="shared" si="9"/>
        <v>0</v>
      </c>
      <c r="O49" s="26"/>
      <c r="P49" s="107"/>
    </row>
    <row r="50" spans="1:16" ht="16" thickBot="1" x14ac:dyDescent="0.2">
      <c r="A50" s="1">
        <f t="shared" si="5"/>
        <v>50</v>
      </c>
      <c r="B50" s="108" t="s">
        <v>43</v>
      </c>
      <c r="C50" s="104">
        <v>4556.72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26"/>
      <c r="P50" s="107"/>
    </row>
    <row r="51" spans="1:16" ht="16" x14ac:dyDescent="0.2">
      <c r="A51" s="1">
        <f t="shared" si="5"/>
        <v>51</v>
      </c>
      <c r="B51" s="109" t="s">
        <v>44</v>
      </c>
      <c r="C51" s="110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26"/>
      <c r="P51" s="107"/>
    </row>
    <row r="52" spans="1:16" ht="16" x14ac:dyDescent="0.2">
      <c r="A52" s="1">
        <f t="shared" si="5"/>
        <v>52</v>
      </c>
      <c r="B52" s="112"/>
      <c r="C52" s="113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26"/>
      <c r="P52" s="107"/>
    </row>
    <row r="53" spans="1:16" ht="16" x14ac:dyDescent="0.2">
      <c r="A53" s="1">
        <f t="shared" si="5"/>
        <v>53</v>
      </c>
      <c r="B53" s="112" t="s">
        <v>45</v>
      </c>
      <c r="C53" s="113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26"/>
      <c r="P53" s="107"/>
    </row>
    <row r="54" spans="1:16" ht="16" x14ac:dyDescent="0.2">
      <c r="A54" s="1">
        <f t="shared" si="5"/>
        <v>54</v>
      </c>
      <c r="B54" s="115" t="s">
        <v>46</v>
      </c>
      <c r="C54" s="113"/>
      <c r="D54" s="114"/>
      <c r="E54" s="14"/>
      <c r="F54" s="28"/>
      <c r="G54" s="14"/>
      <c r="H54" s="14"/>
      <c r="I54" s="14"/>
      <c r="J54" s="114"/>
      <c r="K54" s="116"/>
      <c r="L54" s="116"/>
      <c r="M54" s="116"/>
      <c r="N54" s="116"/>
      <c r="O54" s="117">
        <f>SUM(C54:N54)</f>
        <v>0</v>
      </c>
      <c r="P54" s="107"/>
    </row>
    <row r="55" spans="1:16" ht="16" x14ac:dyDescent="0.2">
      <c r="A55" s="1">
        <f t="shared" si="5"/>
        <v>55</v>
      </c>
      <c r="B55" s="115" t="s">
        <v>47</v>
      </c>
      <c r="C55" s="118">
        <v>-3000</v>
      </c>
      <c r="D55" s="114"/>
      <c r="E55" s="114"/>
      <c r="F55" s="114"/>
      <c r="G55" s="114"/>
      <c r="H55" s="73"/>
      <c r="I55" s="74"/>
      <c r="J55" s="74"/>
      <c r="K55"/>
      <c r="L55" s="73"/>
      <c r="M55" s="73"/>
      <c r="N55" s="73"/>
      <c r="O55" s="117">
        <f>SUM(C55:N55)</f>
        <v>-3000</v>
      </c>
      <c r="P55" s="107"/>
    </row>
    <row r="56" spans="1:16" ht="16" x14ac:dyDescent="0.2">
      <c r="A56" s="1">
        <f t="shared" si="5"/>
        <v>56</v>
      </c>
      <c r="B56" s="112"/>
      <c r="C56" s="113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9"/>
      <c r="O56" s="120"/>
      <c r="P56" s="107"/>
    </row>
    <row r="57" spans="1:16" ht="16" x14ac:dyDescent="0.2">
      <c r="A57" s="1">
        <f t="shared" si="5"/>
        <v>57</v>
      </c>
      <c r="B57" s="112"/>
      <c r="C57" s="113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9"/>
      <c r="O57" s="121"/>
      <c r="P57" s="107"/>
    </row>
    <row r="58" spans="1:16" ht="16" x14ac:dyDescent="0.2">
      <c r="A58" s="1">
        <f t="shared" si="5"/>
        <v>58</v>
      </c>
      <c r="B58" s="122" t="s">
        <v>48</v>
      </c>
      <c r="C58" s="113">
        <f>C49+O54+O55</f>
        <v>42287.5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9"/>
      <c r="O58" s="121"/>
      <c r="P58" s="107"/>
    </row>
    <row r="59" spans="1:16" thickBot="1" x14ac:dyDescent="0.2">
      <c r="B59" s="123"/>
      <c r="C59" s="38"/>
      <c r="D59" s="41"/>
      <c r="E59" s="40"/>
      <c r="F59" s="41"/>
      <c r="G59" s="40"/>
      <c r="H59" s="41"/>
      <c r="I59" s="40"/>
      <c r="J59" s="41"/>
      <c r="K59" s="41"/>
      <c r="L59" s="41"/>
      <c r="M59" s="40"/>
      <c r="N59" s="40"/>
      <c r="O59" s="124"/>
      <c r="P59" s="125"/>
    </row>
    <row r="60" spans="1:16" x14ac:dyDescent="0.2">
      <c r="B60"/>
      <c r="H60" s="127"/>
    </row>
    <row r="61" spans="1:16" x14ac:dyDescent="0.2">
      <c r="H61" s="129"/>
    </row>
    <row r="62" spans="1:16" x14ac:dyDescent="0.2">
      <c r="H62" s="130"/>
    </row>
    <row r="63" spans="1:16" x14ac:dyDescent="0.2">
      <c r="H63" s="131"/>
    </row>
    <row r="64" spans="1:16" x14ac:dyDescent="0.2">
      <c r="H64" s="131"/>
      <c r="L64" s="51"/>
    </row>
    <row r="65" spans="3:8" x14ac:dyDescent="0.2">
      <c r="C65" s="132"/>
      <c r="H65" s="131"/>
    </row>
    <row r="66" spans="3:8" x14ac:dyDescent="0.2">
      <c r="H66" s="133"/>
    </row>
  </sheetData>
  <mergeCells count="1">
    <mergeCell ref="Q3:R3"/>
  </mergeCells>
  <printOptions gridLines="1"/>
  <pageMargins left="0.83660000000000012" right="0.50470000000000004" top="0.99570000000000003" bottom="0.79570000000000007" header="0.70000000000000007" footer="0.5"/>
  <pageSetup paperSize="0" scale="54" fitToWidth="0" fitToHeight="0" pageOrder="overThenDown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1537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Sheet1!_xlnm.Print_Area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 Tell</cp:lastModifiedBy>
  <cp:revision>143</cp:revision>
  <cp:lastPrinted>2022-04-07T14:13:21Z</cp:lastPrinted>
  <dcterms:created xsi:type="dcterms:W3CDTF">2023-02-03T15:43:52Z</dcterms:created>
  <dcterms:modified xsi:type="dcterms:W3CDTF">2023-02-03T15:43:52Z</dcterms:modified>
</cp:coreProperties>
</file>